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Лист1" sheetId="1" r:id="rId1"/>
  </sheets>
  <definedNames>
    <definedName name="Par395" localSheetId="0">'Лист1'!$H$16</definedName>
    <definedName name="Par428" localSheetId="0">'Лист1'!$C$24</definedName>
    <definedName name="Par452" localSheetId="0">'Лист1'!$C$28</definedName>
    <definedName name="Par464" localSheetId="0">'Лист1'!$C$30</definedName>
  </definedNames>
  <calcPr fullCalcOnLoad="1"/>
</workbook>
</file>

<file path=xl/sharedStrings.xml><?xml version="1.0" encoding="utf-8"?>
<sst xmlns="http://schemas.openxmlformats.org/spreadsheetml/2006/main" count="206" uniqueCount="147">
  <si>
    <t>в том числе на ремонт</t>
  </si>
  <si>
    <t>Материальные расходы, всего</t>
  </si>
  <si>
    <t>Форма раскрытия информации о структуре затрат и объемах затрат на оказание</t>
  </si>
  <si>
    <t>услуг по передаче электрической энергии сетевыми организациями,</t>
  </si>
  <si>
    <t>Показатель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</si>
  <si>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</si>
  <si>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</si>
  <si>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</si>
  <si>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</si>
  <si>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Приложение 2</t>
  </si>
  <si>
    <t>к приказу</t>
  </si>
  <si>
    <t>Федеральной службы по тарифам</t>
  </si>
  <si>
    <t>от 24 октября 2014 г. N 1831-э</t>
  </si>
  <si>
    <t>регулирование деятельности которых осуществляется методом</t>
  </si>
  <si>
    <t>долгосрочной индексации необходимой валовой выручки</t>
  </si>
  <si>
    <t>Структура затрат</t>
  </si>
  <si>
    <t>Подконтрольные расходы, всего</t>
  </si>
  <si>
    <t>N п/п</t>
  </si>
  <si>
    <t>Ед. изм.</t>
  </si>
  <si>
    <t>Примечание &lt;***&gt;</t>
  </si>
  <si>
    <t>план &lt;*&gt;</t>
  </si>
  <si>
    <t>факт &lt;**&gt;</t>
  </si>
  <si>
    <t>I</t>
  </si>
  <si>
    <t>X</t>
  </si>
  <si>
    <t>тыс. руб.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</si>
  <si>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</si>
  <si>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</si>
  <si>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</si>
  <si>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</si>
  <si>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</si>
  <si>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</si>
  <si>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</si>
  <si>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</si>
  <si>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</si>
  <si>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</si>
  <si>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</si>
  <si>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</si>
  <si>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</si>
  <si>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</si>
  <si>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</si>
  <si>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</si>
  <si>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</si>
  <si>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</si>
  <si>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</si>
  <si>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</si>
  <si>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</si>
  <si>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</si>
  <si>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</si>
  <si>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</si>
  <si>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</si>
  <si>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</si>
  <si>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</si>
  <si>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</si>
  <si>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</si>
  <si>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</si>
  <si>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</si>
  <si>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</si>
  <si>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</si>
  <si>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</si>
  <si>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</si>
  <si>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</si>
  <si>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</si>
  <si>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</si>
  <si>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</si>
  <si>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</si>
  <si>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</si>
  <si>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</si>
  <si>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</si>
  <si>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</si>
  <si>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</si>
  <si>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</si>
  <si>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</si>
  <si>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</si>
  <si>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</si>
  <si>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</si>
  <si>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</si>
  <si>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</si>
  <si>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</si>
  <si>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</si>
  <si>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>1.1.1</t>
  </si>
  <si>
    <r>
      <t xml:space="preserve">Наименование организации: </t>
    </r>
    <r>
      <rPr>
        <u val="single"/>
        <sz val="9"/>
        <rFont val="Tahoma"/>
        <family val="2"/>
      </rPr>
      <t>ООО "Искра-Энергосети"</t>
    </r>
  </si>
  <si>
    <r>
      <t xml:space="preserve">ИНН: </t>
    </r>
    <r>
      <rPr>
        <u val="single"/>
        <sz val="9"/>
        <rFont val="Tahoma"/>
        <family val="2"/>
      </rPr>
      <t>2463037964</t>
    </r>
  </si>
  <si>
    <r>
      <t xml:space="preserve">КПП: </t>
    </r>
    <r>
      <rPr>
        <u val="single"/>
        <sz val="9"/>
        <rFont val="Tahoma"/>
        <family val="2"/>
      </rPr>
      <t>246301001</t>
    </r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</si>
  <si>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</si>
  <si>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</si>
  <si>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</si>
  <si>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</si>
  <si>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</si>
  <si>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</si>
  <si>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</si>
  <si>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</si>
  <si>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</si>
  <si>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</si>
  <si>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</si>
  <si>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</si>
  <si>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</si>
  <si>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</si>
  <si>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</si>
  <si>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</si>
  <si>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</si>
  <si>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</si>
  <si>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</si>
  <si>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</si>
  <si>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</si>
  <si>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</si>
  <si>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Необходимая валовая выручка на содержание (затраты)</t>
  </si>
  <si>
    <t>Необходимая валовая выручка на содержание (получено средств по взаиморасчетам с сетевыми организациями и гарантирующим поставщиком)</t>
  </si>
  <si>
    <t>Справочно: расходы на ремонт, всего (пункт 1.1.1.2 + пункт 1.1.2.1 + пункт 1.1.1.3.1)</t>
  </si>
  <si>
    <t>2.1</t>
  </si>
  <si>
    <t>1.1.3.3.1</t>
  </si>
  <si>
    <t>работы и услуги непроизводственного характера</t>
  </si>
  <si>
    <t>1.1.3.3.2</t>
  </si>
  <si>
    <t>внереализационные расходы, в т.ч. расходы на услуги банка</t>
  </si>
  <si>
    <t>5.1</t>
  </si>
  <si>
    <t>5.2</t>
  </si>
  <si>
    <t>Произошло увеличение количества активов, которое не было учтено при тарифном регулировании</t>
  </si>
  <si>
    <t>см. п.1</t>
  </si>
  <si>
    <t>Возникло снижение фактических объемов передачи электроэнергии</t>
  </si>
  <si>
    <t>Обусловлено наличием затрат, не учтенных при установлении тарифов</t>
  </si>
  <si>
    <t>Нет данных о плановых значениях, утвержденных РЭК</t>
  </si>
  <si>
    <t>3.1</t>
  </si>
  <si>
    <t>3.2</t>
  </si>
  <si>
    <t>4.1</t>
  </si>
  <si>
    <r>
      <t xml:space="preserve">Долгосрочный период регулирования: </t>
    </r>
    <r>
      <rPr>
        <u val="single"/>
        <sz val="9"/>
        <rFont val="Tahoma"/>
        <family val="2"/>
      </rPr>
      <t>2016 - 2020 гг.</t>
    </r>
  </si>
  <si>
    <t>2016 год</t>
  </si>
  <si>
    <t>1.3</t>
  </si>
  <si>
    <t xml:space="preserve"> </t>
  </si>
  <si>
    <t>7.1</t>
  </si>
  <si>
    <t>в том числе трансформаторная мощность подстанций на уровне напряжения ВН</t>
  </si>
  <si>
    <t>в том числе трансформаторная мощность подстанций на уровне напряжения СН2</t>
  </si>
  <si>
    <t>Отклонение обусловлено тем, что произошло увеличение количества объектов в течение 2016 года</t>
  </si>
  <si>
    <t>2.2</t>
  </si>
  <si>
    <t>в том числе количество условных единиц по линиям электропередач на уровне напряжения ВН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</si>
  <si>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</si>
  <si>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подстанциям на уровне напряжения ВН</t>
  </si>
  <si>
    <t>в том числе количество условных единиц по подстанциям на уровне напряжения СН2</t>
  </si>
  <si>
    <t>4.2</t>
  </si>
  <si>
    <t>в том числе длина линий электропередач на уровне напряжения ВН</t>
  </si>
  <si>
    <t>в том числе длина линий электропередач на уровне напряжения СН2</t>
  </si>
  <si>
    <t>Отклонение обусловлено тем, что произошло увеличение количества объектов в течение 2016 года, что не было учтено в плане</t>
  </si>
  <si>
    <t>Расходы по данной статье затрат не были учтены при тарифном регулировании</t>
  </si>
  <si>
    <t>Расходы по данным статьям затрат не были учтены при тарифном регулировании</t>
  </si>
  <si>
    <t>в 2016 году введены в эксплуатацию основные средтва в связи с выполнением инвестпрограммы в 2015 году</t>
  </si>
  <si>
    <t>увеличение в связи с выплатой дополнительного налога по предписанию</t>
  </si>
  <si>
    <t>не учтено при тарифном регулировании</t>
  </si>
  <si>
    <t>1.2</t>
  </si>
  <si>
    <t>снижение количества потерь обусловлено выполнением программы по энергосбережению и энергетической эффективности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</si>
</sst>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.0000"/>
    <numFmt numFmtId="191" formatCode="0.000"/>
    <numFmt numFmtId="192" formatCode="0.00000000"/>
    <numFmt numFmtId="193" formatCode="0.0000000"/>
    <numFmt numFmtId="194" formatCode="0.000000"/>
    <numFmt numFmtId="195" formatCode="0.00000"/>
    <numFmt numFmtId="196" formatCode="#,##0.00_р_.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0"/>
    <numFmt numFmtId="202" formatCode="0.000000000"/>
  </numFmts>
  <fonts count="29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14"/>
      <name val="Franklin Gothic Medium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9"/>
      <name val="Tahoma"/>
      <family val="2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Border="0">
      <alignment horizontal="center" vertical="center" wrapText="1"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4" fontId="1" fillId="21" borderId="7" applyBorder="0">
      <alignment horizontal="right"/>
      <protection/>
    </xf>
    <xf numFmtId="0" fontId="13" fillId="0" borderId="8" applyNumberFormat="0" applyFill="0" applyAlignment="0" applyProtection="0"/>
    <xf numFmtId="0" fontId="14" fillId="22" borderId="9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" fontId="1" fillId="4" borderId="0" applyBorder="0">
      <alignment horizontal="right"/>
      <protection/>
    </xf>
    <xf numFmtId="4" fontId="1" fillId="4" borderId="7" applyFont="0" applyBorder="0">
      <alignment horizontal="right"/>
      <protection/>
    </xf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4" fillId="0" borderId="12" xfId="42" applyBorder="1" applyAlignment="1" applyProtection="1">
      <alignment horizontal="center" vertical="top" wrapText="1"/>
      <protection/>
    </xf>
    <xf numFmtId="0" fontId="0" fillId="0" borderId="12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justify" vertical="top" wrapText="1"/>
    </xf>
    <xf numFmtId="0" fontId="0" fillId="0" borderId="14" xfId="0" applyNumberFormat="1" applyFont="1" applyBorder="1" applyAlignment="1">
      <alignment horizontal="center" wrapText="1"/>
    </xf>
    <xf numFmtId="0" fontId="1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Border="1" applyAlignment="1">
      <alignment horizontal="center" wrapText="1"/>
    </xf>
    <xf numFmtId="0" fontId="24" fillId="0" borderId="0" xfId="42" applyBorder="1" applyAlignment="1" applyProtection="1">
      <alignment horizontal="justify" vertical="top" wrapText="1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2" xfId="42" applyFont="1" applyBorder="1" applyAlignment="1" applyProtection="1">
      <alignment horizontal="justify" vertical="top" wrapText="1"/>
      <protection/>
    </xf>
    <xf numFmtId="0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2" fontId="0" fillId="0" borderId="12" xfId="0" applyNumberFormat="1" applyFont="1" applyFill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2" fontId="1" fillId="0" borderId="0" xfId="0" applyNumberFormat="1" applyFont="1" applyFill="1" applyAlignment="1" applyProtection="1">
      <alignment vertical="center"/>
      <protection/>
    </xf>
    <xf numFmtId="0" fontId="0" fillId="0" borderId="13" xfId="0" applyFont="1" applyFill="1" applyBorder="1" applyAlignment="1">
      <alignment wrapText="1"/>
    </xf>
    <xf numFmtId="2" fontId="0" fillId="0" borderId="12" xfId="0" applyNumberFormat="1" applyFont="1" applyFill="1" applyBorder="1" applyAlignment="1">
      <alignment horizontal="right" wrapText="1"/>
    </xf>
    <xf numFmtId="0" fontId="23" fillId="0" borderId="14" xfId="0" applyFont="1" applyFill="1" applyBorder="1" applyAlignment="1">
      <alignment horizontal="left" wrapText="1"/>
    </xf>
    <xf numFmtId="0" fontId="23" fillId="0" borderId="16" xfId="0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wrapText="1"/>
    </xf>
    <xf numFmtId="0" fontId="0" fillId="0" borderId="12" xfId="0" applyFont="1" applyBorder="1" applyAlignment="1">
      <alignment horizontal="justify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42" applyFont="1" applyAlignment="1" applyProtection="1">
      <alignment horizontal="left" wrapText="1"/>
      <protection/>
    </xf>
    <xf numFmtId="0" fontId="0" fillId="0" borderId="17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22" fillId="0" borderId="0" xfId="0" applyFont="1" applyAlignment="1">
      <alignment horizontal="center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195" fontId="0" fillId="0" borderId="17" xfId="0" applyNumberFormat="1" applyFont="1" applyFill="1" applyBorder="1" applyAlignment="1">
      <alignment wrapText="1"/>
    </xf>
    <xf numFmtId="195" fontId="0" fillId="0" borderId="14" xfId="0" applyNumberFormat="1" applyFont="1" applyFill="1" applyBorder="1" applyAlignment="1">
      <alignment wrapText="1"/>
    </xf>
    <xf numFmtId="0" fontId="1" fillId="0" borderId="0" xfId="45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2" fontId="0" fillId="0" borderId="17" xfId="0" applyNumberFormat="1" applyFont="1" applyFill="1" applyBorder="1" applyAlignment="1">
      <alignment wrapText="1"/>
    </xf>
    <xf numFmtId="2" fontId="0" fillId="0" borderId="14" xfId="0" applyNumberFormat="1" applyFont="1" applyFill="1" applyBorder="1" applyAlignment="1">
      <alignment wrapText="1"/>
    </xf>
    <xf numFmtId="0" fontId="27" fillId="0" borderId="17" xfId="42" applyFont="1" applyBorder="1" applyAlignment="1" applyProtection="1">
      <alignment horizontal="center" vertical="top" wrapText="1"/>
      <protection/>
    </xf>
    <xf numFmtId="0" fontId="27" fillId="0" borderId="14" xfId="42" applyFont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23" fillId="0" borderId="17" xfId="0" applyFont="1" applyFill="1" applyBorder="1" applyAlignment="1">
      <alignment horizontal="left" wrapText="1"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/>
    </xf>
    <xf numFmtId="0" fontId="28" fillId="0" borderId="17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ормула" xfId="65"/>
    <cellStyle name="ФормулаНаКонтроль_GRES.2007.5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AR701"/>
  <sheetViews>
    <sheetView tabSelected="1" zoomScalePageLayoutView="0" workbookViewId="0" topLeftCell="C1">
      <selection activeCell="H53" sqref="H53"/>
    </sheetView>
  </sheetViews>
  <sheetFormatPr defaultColWidth="9.140625" defaultRowHeight="12.75"/>
  <cols>
    <col min="1" max="1" width="17.140625" style="1" hidden="1" customWidth="1"/>
    <col min="2" max="2" width="11.00390625" style="1" hidden="1" customWidth="1"/>
    <col min="3" max="3" width="11.00390625" style="11" customWidth="1"/>
    <col min="4" max="4" width="43.57421875" style="1" customWidth="1"/>
    <col min="5" max="5" width="10.421875" style="2" customWidth="1"/>
    <col min="6" max="6" width="13.00390625" style="2" customWidth="1"/>
    <col min="7" max="7" width="13.140625" style="1" customWidth="1"/>
    <col min="8" max="8" width="36.00390625" style="1" customWidth="1"/>
    <col min="9" max="9" width="0" style="1" hidden="1" customWidth="1"/>
    <col min="10" max="10" width="5.8515625" style="1" customWidth="1"/>
    <col min="11" max="16384" width="9.140625" style="1" customWidth="1"/>
  </cols>
  <sheetData>
    <row r="1" ht="12.75">
      <c r="H1" s="5" t="s">
        <v>9</v>
      </c>
    </row>
    <row r="2" spans="7:8" ht="12.75">
      <c r="G2" s="3"/>
      <c r="H2" s="5" t="s">
        <v>10</v>
      </c>
    </row>
    <row r="3" spans="7:8" ht="12.75">
      <c r="G3" s="3"/>
      <c r="H3" s="5" t="s">
        <v>11</v>
      </c>
    </row>
    <row r="4" spans="7:8" ht="12.75">
      <c r="G4" s="3"/>
      <c r="H4" s="5" t="s">
        <v>12</v>
      </c>
    </row>
    <row r="5" spans="7:8" ht="11.25">
      <c r="G5" s="3"/>
      <c r="H5" s="3"/>
    </row>
    <row r="6" spans="3:8" ht="15" customHeight="1">
      <c r="C6" s="45" t="s">
        <v>2</v>
      </c>
      <c r="D6" s="45"/>
      <c r="E6" s="45"/>
      <c r="F6" s="45"/>
      <c r="G6" s="45"/>
      <c r="H6" s="45"/>
    </row>
    <row r="7" spans="3:8" ht="16.5" customHeight="1">
      <c r="C7" s="45" t="s">
        <v>3</v>
      </c>
      <c r="D7" s="45"/>
      <c r="E7" s="45"/>
      <c r="F7" s="45"/>
      <c r="G7" s="45"/>
      <c r="H7" s="45"/>
    </row>
    <row r="8" spans="3:8" ht="15">
      <c r="C8" s="45" t="s">
        <v>13</v>
      </c>
      <c r="D8" s="45"/>
      <c r="E8" s="45"/>
      <c r="F8" s="45"/>
      <c r="G8" s="45"/>
      <c r="H8" s="45"/>
    </row>
    <row r="9" spans="3:8" ht="15">
      <c r="C9" s="45" t="s">
        <v>14</v>
      </c>
      <c r="D9" s="45"/>
      <c r="E9" s="45"/>
      <c r="F9" s="45"/>
      <c r="G9" s="45"/>
      <c r="H9" s="45"/>
    </row>
    <row r="10" spans="3:8" ht="15">
      <c r="C10" s="4"/>
      <c r="D10" s="4"/>
      <c r="E10" s="4"/>
      <c r="F10" s="4"/>
      <c r="G10" s="4"/>
      <c r="H10" s="4"/>
    </row>
    <row r="11" spans="3:8" ht="15.75" customHeight="1">
      <c r="C11" s="52" t="s">
        <v>80</v>
      </c>
      <c r="D11" s="52"/>
      <c r="E11" s="52"/>
      <c r="F11" s="52"/>
      <c r="G11" s="52"/>
      <c r="H11" s="52"/>
    </row>
    <row r="12" spans="3:8" ht="15.75" customHeight="1">
      <c r="C12" s="52" t="s">
        <v>81</v>
      </c>
      <c r="D12" s="52"/>
      <c r="E12" s="52"/>
      <c r="F12" s="52"/>
      <c r="G12" s="52"/>
      <c r="H12" s="52"/>
    </row>
    <row r="13" spans="3:8" ht="15.75" customHeight="1">
      <c r="C13" s="52" t="s">
        <v>82</v>
      </c>
      <c r="D13" s="52"/>
      <c r="E13" s="52"/>
      <c r="F13" s="52"/>
      <c r="G13" s="52"/>
      <c r="H13" s="52"/>
    </row>
    <row r="14" spans="3:8" ht="15.75" customHeight="1">
      <c r="C14" s="52" t="s">
        <v>123</v>
      </c>
      <c r="D14" s="52"/>
      <c r="E14" s="52"/>
      <c r="F14" s="52"/>
      <c r="G14" s="52"/>
      <c r="H14" s="52"/>
    </row>
    <row r="15" ht="12" thickBot="1"/>
    <row r="16" spans="3:8" ht="13.5" thickBot="1">
      <c r="C16" s="53" t="s">
        <v>17</v>
      </c>
      <c r="D16" s="55" t="s">
        <v>4</v>
      </c>
      <c r="E16" s="55" t="s">
        <v>18</v>
      </c>
      <c r="F16" s="61" t="s">
        <v>124</v>
      </c>
      <c r="G16" s="62"/>
      <c r="H16" s="59" t="s">
        <v>19</v>
      </c>
    </row>
    <row r="17" spans="3:8" ht="13.5" thickBot="1">
      <c r="C17" s="54"/>
      <c r="D17" s="56"/>
      <c r="E17" s="56"/>
      <c r="F17" s="6" t="s">
        <v>20</v>
      </c>
      <c r="G17" s="6" t="s">
        <v>21</v>
      </c>
      <c r="H17" s="60"/>
    </row>
    <row r="18" spans="3:8" ht="13.5" thickBot="1">
      <c r="C18" s="10" t="s">
        <v>22</v>
      </c>
      <c r="D18" s="7" t="s">
        <v>15</v>
      </c>
      <c r="E18" s="8" t="s">
        <v>23</v>
      </c>
      <c r="F18" s="8" t="s">
        <v>23</v>
      </c>
      <c r="G18" s="8" t="s">
        <v>23</v>
      </c>
      <c r="H18" s="24" t="s">
        <v>23</v>
      </c>
    </row>
    <row r="19" spans="3:8" ht="51.75" thickBot="1">
      <c r="C19" s="10"/>
      <c r="D19" s="7" t="s">
        <v>106</v>
      </c>
      <c r="E19" s="8" t="s">
        <v>24</v>
      </c>
      <c r="F19" s="21">
        <v>5695.22</v>
      </c>
      <c r="G19" s="28">
        <v>5223.26485</v>
      </c>
      <c r="H19" s="29" t="s">
        <v>117</v>
      </c>
    </row>
    <row r="20" spans="3:12" ht="34.5" thickBot="1">
      <c r="C20" s="17">
        <v>1</v>
      </c>
      <c r="D20" s="7" t="s">
        <v>105</v>
      </c>
      <c r="E20" s="8" t="s">
        <v>24</v>
      </c>
      <c r="F20" s="21">
        <v>5695.22</v>
      </c>
      <c r="G20" s="23">
        <v>24192.317</v>
      </c>
      <c r="H20" s="30" t="s">
        <v>115</v>
      </c>
      <c r="L20" s="26"/>
    </row>
    <row r="21" spans="3:8" ht="13.5" thickBot="1">
      <c r="C21" s="17">
        <v>1.1</v>
      </c>
      <c r="D21" s="7" t="s">
        <v>16</v>
      </c>
      <c r="E21" s="8" t="s">
        <v>24</v>
      </c>
      <c r="F21" s="21">
        <v>8153.02</v>
      </c>
      <c r="G21" s="23">
        <f>G22+G27+G29+G35+G36</f>
        <v>9807.0196</v>
      </c>
      <c r="H21" s="25"/>
    </row>
    <row r="22" spans="3:8" ht="13.5" thickBot="1">
      <c r="C22" s="18" t="s">
        <v>79</v>
      </c>
      <c r="D22" s="7" t="s">
        <v>1</v>
      </c>
      <c r="E22" s="8" t="s">
        <v>24</v>
      </c>
      <c r="F22" s="21">
        <f>F23+F24+F25</f>
        <v>789.96</v>
      </c>
      <c r="G22" s="23">
        <f>G23+G24+G25</f>
        <v>929.13383</v>
      </c>
      <c r="H22" s="25"/>
    </row>
    <row r="23" spans="3:8" ht="29.25" customHeight="1" thickBot="1">
      <c r="C23" s="17" t="s">
        <v>25</v>
      </c>
      <c r="D23" s="7" t="s">
        <v>26</v>
      </c>
      <c r="E23" s="8" t="s">
        <v>24</v>
      </c>
      <c r="F23" s="21">
        <v>208.86</v>
      </c>
      <c r="G23" s="23">
        <v>268.66079</v>
      </c>
      <c r="H23" s="25" t="s">
        <v>116</v>
      </c>
    </row>
    <row r="24" spans="3:8" ht="13.5" customHeight="1" thickBot="1">
      <c r="C24" s="17" t="s">
        <v>27</v>
      </c>
      <c r="D24" s="7" t="s">
        <v>28</v>
      </c>
      <c r="E24" s="8" t="s">
        <v>24</v>
      </c>
      <c r="F24" s="21">
        <v>243.13</v>
      </c>
      <c r="G24" s="23">
        <v>367.16219</v>
      </c>
      <c r="H24" s="63"/>
    </row>
    <row r="25" spans="3:8" ht="51.75" thickBot="1">
      <c r="C25" s="17" t="s">
        <v>29</v>
      </c>
      <c r="D25" s="7" t="s">
        <v>30</v>
      </c>
      <c r="E25" s="8" t="s">
        <v>24</v>
      </c>
      <c r="F25" s="21">
        <v>337.97</v>
      </c>
      <c r="G25" s="23">
        <v>293.31085</v>
      </c>
      <c r="H25" s="64"/>
    </row>
    <row r="26" spans="3:8" ht="13.5" thickBot="1">
      <c r="C26" s="17" t="s">
        <v>31</v>
      </c>
      <c r="D26" s="7" t="s">
        <v>0</v>
      </c>
      <c r="E26" s="8" t="s">
        <v>24</v>
      </c>
      <c r="F26" s="21">
        <f>F25</f>
        <v>337.97</v>
      </c>
      <c r="G26" s="23">
        <f>G25</f>
        <v>293.31085</v>
      </c>
      <c r="H26" s="65"/>
    </row>
    <row r="27" spans="3:8" ht="13.5" thickBot="1">
      <c r="C27" s="18" t="s">
        <v>89</v>
      </c>
      <c r="D27" s="7" t="s">
        <v>5</v>
      </c>
      <c r="E27" s="8" t="s">
        <v>24</v>
      </c>
      <c r="F27" s="21">
        <v>5896.94</v>
      </c>
      <c r="G27" s="23">
        <v>5746.12608</v>
      </c>
      <c r="H27" s="25"/>
    </row>
    <row r="28" spans="3:8" ht="13.5" thickBot="1">
      <c r="C28" s="17" t="s">
        <v>32</v>
      </c>
      <c r="D28" s="7" t="s">
        <v>0</v>
      </c>
      <c r="E28" s="8" t="s">
        <v>24</v>
      </c>
      <c r="F28" s="21"/>
      <c r="G28" s="21"/>
      <c r="H28" s="25"/>
    </row>
    <row r="29" spans="3:8" ht="26.25" thickBot="1">
      <c r="C29" s="18" t="s">
        <v>90</v>
      </c>
      <c r="D29" s="7" t="s">
        <v>33</v>
      </c>
      <c r="E29" s="8" t="s">
        <v>24</v>
      </c>
      <c r="F29" s="21">
        <f>F30+F31+F32</f>
        <v>1466.13</v>
      </c>
      <c r="G29" s="23">
        <f>G30+G31+G32</f>
        <v>2880.34594</v>
      </c>
      <c r="H29" s="25"/>
    </row>
    <row r="30" spans="3:8" ht="26.25" thickBot="1">
      <c r="C30" s="17" t="s">
        <v>34</v>
      </c>
      <c r="D30" s="7" t="s">
        <v>35</v>
      </c>
      <c r="E30" s="8" t="s">
        <v>24</v>
      </c>
      <c r="F30" s="21"/>
      <c r="G30" s="21"/>
      <c r="H30" s="25"/>
    </row>
    <row r="31" spans="3:8" ht="13.5" thickBot="1">
      <c r="C31" s="17" t="s">
        <v>36</v>
      </c>
      <c r="D31" s="7" t="s">
        <v>37</v>
      </c>
      <c r="E31" s="8" t="s">
        <v>24</v>
      </c>
      <c r="F31" s="21"/>
      <c r="G31" s="21"/>
      <c r="H31" s="25"/>
    </row>
    <row r="32" spans="3:8" ht="26.25" thickBot="1">
      <c r="C32" s="17" t="s">
        <v>38</v>
      </c>
      <c r="D32" s="16" t="s">
        <v>39</v>
      </c>
      <c r="E32" s="8" t="s">
        <v>24</v>
      </c>
      <c r="F32" s="21">
        <f>F33+F34</f>
        <v>1466.13</v>
      </c>
      <c r="G32" s="23">
        <f>G33+G34</f>
        <v>2880.34594</v>
      </c>
      <c r="H32" s="25"/>
    </row>
    <row r="33" spans="3:8" ht="26.25" thickBot="1">
      <c r="C33" s="17" t="s">
        <v>109</v>
      </c>
      <c r="D33" s="16" t="s">
        <v>110</v>
      </c>
      <c r="E33" s="8" t="s">
        <v>24</v>
      </c>
      <c r="F33" s="21">
        <v>1466.13</v>
      </c>
      <c r="G33" s="23">
        <v>1416.38893</v>
      </c>
      <c r="H33" s="25"/>
    </row>
    <row r="34" spans="3:8" ht="39" thickBot="1">
      <c r="C34" s="17" t="s">
        <v>111</v>
      </c>
      <c r="D34" s="16" t="s">
        <v>112</v>
      </c>
      <c r="E34" s="8" t="s">
        <v>24</v>
      </c>
      <c r="F34" s="21"/>
      <c r="G34" s="23">
        <f>1464.69226-G35</f>
        <v>1463.95701</v>
      </c>
      <c r="H34" s="25" t="s">
        <v>140</v>
      </c>
    </row>
    <row r="35" spans="3:8" ht="39" thickBot="1">
      <c r="C35" s="18" t="s">
        <v>91</v>
      </c>
      <c r="D35" s="7" t="s">
        <v>40</v>
      </c>
      <c r="E35" s="8" t="s">
        <v>24</v>
      </c>
      <c r="F35" s="21"/>
      <c r="G35" s="23">
        <v>0.73525</v>
      </c>
      <c r="H35" s="66" t="s">
        <v>141</v>
      </c>
    </row>
    <row r="36" spans="3:8" ht="26.25" thickBot="1">
      <c r="C36" s="18" t="s">
        <v>92</v>
      </c>
      <c r="D36" s="7" t="s">
        <v>41</v>
      </c>
      <c r="E36" s="8" t="s">
        <v>24</v>
      </c>
      <c r="F36" s="21"/>
      <c r="G36" s="23">
        <v>250.6785</v>
      </c>
      <c r="H36" s="67"/>
    </row>
    <row r="37" spans="3:8" ht="26.25" thickBot="1">
      <c r="C37" s="18" t="s">
        <v>145</v>
      </c>
      <c r="D37" s="7" t="s">
        <v>42</v>
      </c>
      <c r="E37" s="8" t="s">
        <v>24</v>
      </c>
      <c r="F37" s="23">
        <v>2042.2</v>
      </c>
      <c r="G37" s="23">
        <f>G38+G39+G40+G41+G42+G43+G44+G45+G46+G47+G49+G50</f>
        <v>14385.297489999999</v>
      </c>
      <c r="H37" s="32" t="s">
        <v>118</v>
      </c>
    </row>
    <row r="38" spans="3:8" ht="13.5" thickBot="1">
      <c r="C38" s="18" t="s">
        <v>93</v>
      </c>
      <c r="D38" s="7" t="s">
        <v>43</v>
      </c>
      <c r="E38" s="8" t="s">
        <v>24</v>
      </c>
      <c r="F38" s="21"/>
      <c r="G38" s="21"/>
      <c r="H38" s="25"/>
    </row>
    <row r="39" spans="3:8" ht="39" thickBot="1">
      <c r="C39" s="18" t="s">
        <v>94</v>
      </c>
      <c r="D39" s="7" t="s">
        <v>44</v>
      </c>
      <c r="E39" s="8" t="s">
        <v>24</v>
      </c>
      <c r="F39" s="21"/>
      <c r="G39" s="23">
        <v>588.61956</v>
      </c>
      <c r="H39" s="32" t="s">
        <v>118</v>
      </c>
    </row>
    <row r="40" spans="3:8" ht="24.75" thickBot="1">
      <c r="C40" s="18" t="s">
        <v>95</v>
      </c>
      <c r="D40" s="7" t="s">
        <v>45</v>
      </c>
      <c r="E40" s="8" t="s">
        <v>24</v>
      </c>
      <c r="F40" s="21">
        <v>154.47</v>
      </c>
      <c r="G40" s="23">
        <v>9747.10763</v>
      </c>
      <c r="H40" s="32" t="s">
        <v>118</v>
      </c>
    </row>
    <row r="41" spans="3:8" ht="13.5" thickBot="1">
      <c r="C41" s="18" t="s">
        <v>96</v>
      </c>
      <c r="D41" s="7" t="s">
        <v>6</v>
      </c>
      <c r="E41" s="8" t="s">
        <v>24</v>
      </c>
      <c r="F41" s="21">
        <v>1792.67</v>
      </c>
      <c r="G41" s="23">
        <v>1786.7112</v>
      </c>
      <c r="H41" s="32"/>
    </row>
    <row r="42" spans="3:8" ht="39" thickBot="1">
      <c r="C42" s="18" t="s">
        <v>97</v>
      </c>
      <c r="D42" s="7" t="s">
        <v>46</v>
      </c>
      <c r="E42" s="8" t="s">
        <v>24</v>
      </c>
      <c r="F42" s="21"/>
      <c r="G42" s="21"/>
      <c r="H42" s="25"/>
    </row>
    <row r="43" spans="3:8" ht="51.75" thickBot="1">
      <c r="C43" s="18" t="s">
        <v>98</v>
      </c>
      <c r="D43" s="33" t="s">
        <v>47</v>
      </c>
      <c r="E43" s="8" t="s">
        <v>24</v>
      </c>
      <c r="F43" s="21">
        <v>62.29</v>
      </c>
      <c r="G43" s="23">
        <v>152.16195</v>
      </c>
      <c r="H43" s="25" t="s">
        <v>142</v>
      </c>
    </row>
    <row r="44" spans="3:8" ht="13.5" thickBot="1">
      <c r="C44" s="18" t="s">
        <v>99</v>
      </c>
      <c r="D44" s="7" t="s">
        <v>48</v>
      </c>
      <c r="E44" s="8" t="s">
        <v>24</v>
      </c>
      <c r="F44" s="21"/>
      <c r="G44" s="23"/>
      <c r="H44" s="32"/>
    </row>
    <row r="45" spans="3:8" ht="13.5" thickBot="1">
      <c r="C45" s="18" t="s">
        <v>100</v>
      </c>
      <c r="D45" s="7" t="s">
        <v>7</v>
      </c>
      <c r="E45" s="8" t="s">
        <v>24</v>
      </c>
      <c r="F45" s="21"/>
      <c r="G45" s="23"/>
      <c r="H45" s="32"/>
    </row>
    <row r="46" spans="3:8" ht="39" thickBot="1">
      <c r="C46" s="18" t="s">
        <v>101</v>
      </c>
      <c r="D46" s="33" t="s">
        <v>8</v>
      </c>
      <c r="E46" s="8" t="s">
        <v>24</v>
      </c>
      <c r="F46" s="21">
        <v>32.77</v>
      </c>
      <c r="G46" s="23">
        <v>2109.79565</v>
      </c>
      <c r="H46" s="25" t="s">
        <v>143</v>
      </c>
    </row>
    <row r="47" spans="3:8" ht="64.5" thickBot="1">
      <c r="C47" s="18" t="s">
        <v>102</v>
      </c>
      <c r="D47" s="7" t="s">
        <v>49</v>
      </c>
      <c r="E47" s="8" t="s">
        <v>24</v>
      </c>
      <c r="F47" s="21"/>
      <c r="G47" s="23">
        <v>0.9015</v>
      </c>
      <c r="H47" s="37" t="s">
        <v>144</v>
      </c>
    </row>
    <row r="48" spans="3:8" ht="26.25" thickBot="1">
      <c r="C48" s="18" t="s">
        <v>50</v>
      </c>
      <c r="D48" s="7" t="s">
        <v>51</v>
      </c>
      <c r="E48" s="8" t="s">
        <v>52</v>
      </c>
      <c r="F48" s="21"/>
      <c r="G48" s="21">
        <v>8</v>
      </c>
      <c r="H48" s="39"/>
    </row>
    <row r="49" spans="3:8" ht="102.75" thickBot="1">
      <c r="C49" s="18" t="s">
        <v>103</v>
      </c>
      <c r="D49" s="7" t="s">
        <v>53</v>
      </c>
      <c r="E49" s="8" t="s">
        <v>24</v>
      </c>
      <c r="F49" s="21"/>
      <c r="G49" s="21"/>
      <c r="H49" s="25"/>
    </row>
    <row r="50" spans="3:8" ht="26.25" thickBot="1">
      <c r="C50" s="18" t="s">
        <v>104</v>
      </c>
      <c r="D50" s="7" t="s">
        <v>54</v>
      </c>
      <c r="E50" s="8" t="s">
        <v>24</v>
      </c>
      <c r="F50" s="21"/>
      <c r="G50" s="21"/>
      <c r="H50" s="25"/>
    </row>
    <row r="51" spans="3:8" ht="39" thickBot="1">
      <c r="C51" s="18" t="s">
        <v>125</v>
      </c>
      <c r="D51" s="7" t="s">
        <v>55</v>
      </c>
      <c r="E51" s="8" t="s">
        <v>24</v>
      </c>
      <c r="F51" s="23">
        <v>-4500</v>
      </c>
      <c r="G51" s="21"/>
      <c r="H51" s="25"/>
    </row>
    <row r="52" spans="3:8" ht="26.25" thickBot="1">
      <c r="C52" s="18" t="s">
        <v>56</v>
      </c>
      <c r="D52" s="7" t="s">
        <v>107</v>
      </c>
      <c r="E52" s="8" t="s">
        <v>24</v>
      </c>
      <c r="F52" s="23">
        <f>F24+F26+F28</f>
        <v>581.1</v>
      </c>
      <c r="G52" s="23">
        <f>G24+G26+G28</f>
        <v>660.4730400000001</v>
      </c>
      <c r="H52" s="25"/>
    </row>
    <row r="53" spans="3:8" ht="42.75" customHeight="1" thickBot="1">
      <c r="C53" s="18" t="s">
        <v>57</v>
      </c>
      <c r="D53" s="7" t="s">
        <v>58</v>
      </c>
      <c r="E53" s="8" t="s">
        <v>24</v>
      </c>
      <c r="F53" s="21">
        <v>1853.37</v>
      </c>
      <c r="G53" s="23">
        <v>1709.34718</v>
      </c>
      <c r="H53" s="25"/>
    </row>
    <row r="54" spans="3:8" ht="17.25" customHeight="1">
      <c r="C54" s="46">
        <v>1.1</v>
      </c>
      <c r="D54" s="9" t="s">
        <v>59</v>
      </c>
      <c r="E54" s="48" t="s">
        <v>61</v>
      </c>
      <c r="F54" s="57">
        <v>1387.7</v>
      </c>
      <c r="G54" s="57">
        <v>1056.434</v>
      </c>
      <c r="H54" s="68" t="s">
        <v>146</v>
      </c>
    </row>
    <row r="55" spans="3:8" ht="36.75" customHeight="1" thickBot="1">
      <c r="C55" s="47"/>
      <c r="D55" s="7" t="s">
        <v>60</v>
      </c>
      <c r="E55" s="49"/>
      <c r="F55" s="58"/>
      <c r="G55" s="58"/>
      <c r="H55" s="69"/>
    </row>
    <row r="56" spans="3:8" ht="12.75">
      <c r="C56" s="46">
        <v>1.2</v>
      </c>
      <c r="D56" s="9" t="s">
        <v>59</v>
      </c>
      <c r="E56" s="48" t="s">
        <v>24</v>
      </c>
      <c r="F56" s="50">
        <f>F53/F54</f>
        <v>1.3355696476183612</v>
      </c>
      <c r="G56" s="50">
        <f>G53/G54</f>
        <v>1.618034993194085</v>
      </c>
      <c r="H56" s="68"/>
    </row>
    <row r="57" spans="3:8" ht="51.75" thickBot="1">
      <c r="C57" s="47"/>
      <c r="D57" s="7" t="s">
        <v>62</v>
      </c>
      <c r="E57" s="49"/>
      <c r="F57" s="51"/>
      <c r="G57" s="51"/>
      <c r="H57" s="69"/>
    </row>
    <row r="58" spans="3:8" ht="64.5" thickBot="1">
      <c r="C58" s="18" t="s">
        <v>63</v>
      </c>
      <c r="D58" s="7" t="s">
        <v>64</v>
      </c>
      <c r="E58" s="8" t="s">
        <v>23</v>
      </c>
      <c r="F58" s="22" t="s">
        <v>23</v>
      </c>
      <c r="G58" s="22" t="s">
        <v>23</v>
      </c>
      <c r="H58" s="31" t="s">
        <v>23</v>
      </c>
    </row>
    <row r="59" spans="3:8" ht="26.25" thickBot="1">
      <c r="C59" s="18">
        <v>1</v>
      </c>
      <c r="D59" s="7" t="s">
        <v>65</v>
      </c>
      <c r="E59" s="8" t="s">
        <v>66</v>
      </c>
      <c r="F59" s="21">
        <v>83</v>
      </c>
      <c r="G59" s="21">
        <v>123</v>
      </c>
      <c r="H59" s="34" t="s">
        <v>130</v>
      </c>
    </row>
    <row r="60" spans="3:8" ht="29.25" customHeight="1" thickBot="1">
      <c r="C60" s="18">
        <v>2</v>
      </c>
      <c r="D60" s="7" t="s">
        <v>67</v>
      </c>
      <c r="E60" s="8" t="s">
        <v>68</v>
      </c>
      <c r="F60" s="21">
        <v>17.76</v>
      </c>
      <c r="G60" s="21">
        <v>75.19</v>
      </c>
      <c r="H60" s="35"/>
    </row>
    <row r="61" spans="3:8" ht="30" customHeight="1" thickBot="1">
      <c r="C61" s="18" t="s">
        <v>108</v>
      </c>
      <c r="D61" s="7" t="s">
        <v>129</v>
      </c>
      <c r="E61" s="8" t="s">
        <v>68</v>
      </c>
      <c r="F61" s="21">
        <v>17.76</v>
      </c>
      <c r="G61" s="21">
        <v>25.19</v>
      </c>
      <c r="H61" s="35"/>
    </row>
    <row r="62" spans="3:8" ht="30" customHeight="1" thickBot="1">
      <c r="C62" s="18" t="s">
        <v>131</v>
      </c>
      <c r="D62" s="7" t="s">
        <v>128</v>
      </c>
      <c r="E62" s="8" t="s">
        <v>68</v>
      </c>
      <c r="F62" s="27"/>
      <c r="G62" s="21">
        <v>50</v>
      </c>
      <c r="H62" s="35"/>
    </row>
    <row r="63" spans="3:8" ht="26.25" thickBot="1">
      <c r="C63" s="18">
        <v>3</v>
      </c>
      <c r="D63" s="7" t="s">
        <v>69</v>
      </c>
      <c r="E63" s="8" t="s">
        <v>70</v>
      </c>
      <c r="F63" s="37">
        <v>242.19</v>
      </c>
      <c r="G63" s="21">
        <f>G64+G65</f>
        <v>219.26999999999998</v>
      </c>
      <c r="H63" s="35"/>
    </row>
    <row r="64" spans="3:8" ht="39" thickBot="1">
      <c r="C64" s="18" t="s">
        <v>120</v>
      </c>
      <c r="D64" s="7" t="s">
        <v>132</v>
      </c>
      <c r="E64" s="8" t="s">
        <v>70</v>
      </c>
      <c r="F64" s="38"/>
      <c r="G64" s="21">
        <v>120.52</v>
      </c>
      <c r="H64" s="35"/>
    </row>
    <row r="65" spans="3:8" ht="39" thickBot="1">
      <c r="C65" s="18" t="s">
        <v>121</v>
      </c>
      <c r="D65" s="7" t="s">
        <v>133</v>
      </c>
      <c r="E65" s="8" t="s">
        <v>70</v>
      </c>
      <c r="F65" s="38"/>
      <c r="G65" s="21">
        <v>98.75</v>
      </c>
      <c r="H65" s="35"/>
    </row>
    <row r="66" spans="3:8" ht="26.25" thickBot="1">
      <c r="C66" s="18">
        <v>4</v>
      </c>
      <c r="D66" s="7" t="s">
        <v>71</v>
      </c>
      <c r="E66" s="8" t="s">
        <v>70</v>
      </c>
      <c r="F66" s="38"/>
      <c r="G66" s="23">
        <f>G67+G68</f>
        <v>770</v>
      </c>
      <c r="H66" s="35"/>
    </row>
    <row r="67" spans="3:8" ht="29.25" customHeight="1" thickBot="1">
      <c r="C67" s="18" t="s">
        <v>122</v>
      </c>
      <c r="D67" s="7" t="s">
        <v>134</v>
      </c>
      <c r="E67" s="8" t="s">
        <v>70</v>
      </c>
      <c r="F67" s="38"/>
      <c r="G67" s="23">
        <v>545.6</v>
      </c>
      <c r="H67" s="35"/>
    </row>
    <row r="68" spans="3:8" ht="31.5" customHeight="1" thickBot="1">
      <c r="C68" s="18" t="s">
        <v>136</v>
      </c>
      <c r="D68" s="7" t="s">
        <v>135</v>
      </c>
      <c r="E68" s="8" t="s">
        <v>70</v>
      </c>
      <c r="F68" s="39"/>
      <c r="G68" s="23">
        <v>224.4</v>
      </c>
      <c r="H68" s="36"/>
    </row>
    <row r="69" spans="3:8" ht="13.5" thickBot="1">
      <c r="C69" s="18">
        <v>5</v>
      </c>
      <c r="D69" s="7" t="s">
        <v>72</v>
      </c>
      <c r="E69" s="8" t="s">
        <v>73</v>
      </c>
      <c r="F69" s="21"/>
      <c r="G69" s="21">
        <f>G70+G71</f>
        <v>33.82</v>
      </c>
      <c r="H69" s="34" t="s">
        <v>119</v>
      </c>
    </row>
    <row r="70" spans="3:8" ht="26.25" thickBot="1">
      <c r="C70" s="18" t="s">
        <v>113</v>
      </c>
      <c r="D70" s="7" t="s">
        <v>137</v>
      </c>
      <c r="E70" s="8" t="s">
        <v>73</v>
      </c>
      <c r="F70" s="21"/>
      <c r="G70" s="21">
        <v>5.24</v>
      </c>
      <c r="H70" s="35"/>
    </row>
    <row r="71" spans="3:8" ht="26.25" thickBot="1">
      <c r="C71" s="18" t="s">
        <v>114</v>
      </c>
      <c r="D71" s="7" t="s">
        <v>138</v>
      </c>
      <c r="E71" s="8" t="s">
        <v>73</v>
      </c>
      <c r="F71" s="21"/>
      <c r="G71" s="21">
        <v>28.58</v>
      </c>
      <c r="H71" s="35"/>
    </row>
    <row r="72" spans="3:8" ht="13.5" thickBot="1">
      <c r="C72" s="18">
        <v>6</v>
      </c>
      <c r="D72" s="7" t="s">
        <v>74</v>
      </c>
      <c r="E72" s="8" t="s">
        <v>75</v>
      </c>
      <c r="F72" s="21"/>
      <c r="G72" s="21">
        <v>82.7</v>
      </c>
      <c r="H72" s="36"/>
    </row>
    <row r="73" spans="3:8" ht="26.25" thickBot="1">
      <c r="C73" s="18">
        <v>7</v>
      </c>
      <c r="D73" s="7" t="s">
        <v>76</v>
      </c>
      <c r="E73" s="8" t="s">
        <v>24</v>
      </c>
      <c r="F73" s="21"/>
      <c r="G73" s="23">
        <f>G74</f>
        <v>588.61956</v>
      </c>
      <c r="H73" s="43" t="s">
        <v>139</v>
      </c>
    </row>
    <row r="74" spans="3:8" ht="26.25" thickBot="1">
      <c r="C74" s="18" t="s">
        <v>127</v>
      </c>
      <c r="D74" s="7" t="s">
        <v>77</v>
      </c>
      <c r="E74" s="8" t="s">
        <v>24</v>
      </c>
      <c r="F74" s="21"/>
      <c r="G74" s="23">
        <v>588.61956</v>
      </c>
      <c r="H74" s="44"/>
    </row>
    <row r="75" spans="3:8" ht="39" thickBot="1">
      <c r="C75" s="18" t="s">
        <v>126</v>
      </c>
      <c r="D75" s="16" t="s">
        <v>78</v>
      </c>
      <c r="E75" s="8" t="s">
        <v>75</v>
      </c>
      <c r="F75" s="23">
        <v>5.0891</v>
      </c>
      <c r="G75" s="22" t="s">
        <v>23</v>
      </c>
      <c r="H75" s="31" t="s">
        <v>23</v>
      </c>
    </row>
    <row r="76" spans="3:8" ht="12.75">
      <c r="C76" s="12"/>
      <c r="D76" s="13"/>
      <c r="E76" s="14"/>
      <c r="F76" s="15"/>
      <c r="G76" s="14"/>
      <c r="H76" s="14"/>
    </row>
    <row r="77" spans="3:8" ht="12.75">
      <c r="C77" s="12"/>
      <c r="D77" s="13"/>
      <c r="E77" s="14"/>
      <c r="F77" s="15"/>
      <c r="G77" s="14"/>
      <c r="H77" s="14"/>
    </row>
    <row r="78" spans="3:4" ht="11.25">
      <c r="C78" s="19"/>
      <c r="D78" s="20"/>
    </row>
    <row r="79" spans="3:8" ht="12.75">
      <c r="C79" s="41" t="s">
        <v>83</v>
      </c>
      <c r="D79" s="41"/>
      <c r="E79" s="41"/>
      <c r="F79" s="41"/>
      <c r="G79" s="41"/>
      <c r="H79" s="41"/>
    </row>
    <row r="80" spans="3:8" ht="57" customHeight="1">
      <c r="C80" s="40" t="s">
        <v>84</v>
      </c>
      <c r="D80" s="40"/>
      <c r="E80" s="40"/>
      <c r="F80" s="40"/>
      <c r="G80" s="40"/>
      <c r="H80" s="40"/>
    </row>
    <row r="81" spans="3:8" ht="31.5" customHeight="1">
      <c r="C81" s="40" t="s">
        <v>85</v>
      </c>
      <c r="D81" s="40"/>
      <c r="E81" s="40"/>
      <c r="F81" s="40"/>
      <c r="G81" s="40"/>
      <c r="H81" s="40"/>
    </row>
    <row r="82" spans="3:8" ht="31.5" customHeight="1">
      <c r="C82" s="42" t="s">
        <v>86</v>
      </c>
      <c r="D82" s="42"/>
      <c r="E82" s="42"/>
      <c r="F82" s="42"/>
      <c r="G82" s="42"/>
      <c r="H82" s="42"/>
    </row>
    <row r="83" spans="3:8" ht="32.25" customHeight="1">
      <c r="C83" s="40" t="s">
        <v>87</v>
      </c>
      <c r="D83" s="40"/>
      <c r="E83" s="40"/>
      <c r="F83" s="40"/>
      <c r="G83" s="40"/>
      <c r="H83" s="40"/>
    </row>
    <row r="84" spans="3:8" ht="30" customHeight="1">
      <c r="C84" s="40" t="s">
        <v>88</v>
      </c>
      <c r="D84" s="40"/>
      <c r="E84" s="40"/>
      <c r="F84" s="40"/>
      <c r="G84" s="40"/>
      <c r="H84" s="40"/>
    </row>
    <row r="697" ht="12.75"/>
    <row r="698" ht="12.75"/>
    <row r="699" ht="12.75"/>
    <row r="700" ht="12.75"/>
    <row r="701" ht="12.75"/>
  </sheetData>
  <sheetProtection/>
  <mergeCells count="36">
    <mergeCell ref="G56:G57"/>
    <mergeCell ref="H54:H55"/>
    <mergeCell ref="H16:H17"/>
    <mergeCell ref="H56:H57"/>
    <mergeCell ref="F16:G16"/>
    <mergeCell ref="H24:H26"/>
    <mergeCell ref="H35:H36"/>
    <mergeCell ref="C14:H14"/>
    <mergeCell ref="C16:C17"/>
    <mergeCell ref="D16:D17"/>
    <mergeCell ref="E16:E17"/>
    <mergeCell ref="C54:C55"/>
    <mergeCell ref="E54:E55"/>
    <mergeCell ref="F54:F55"/>
    <mergeCell ref="G54:G55"/>
    <mergeCell ref="H47:H48"/>
    <mergeCell ref="C6:H6"/>
    <mergeCell ref="C7:H7"/>
    <mergeCell ref="C8:H8"/>
    <mergeCell ref="C9:H9"/>
    <mergeCell ref="C56:C57"/>
    <mergeCell ref="E56:E57"/>
    <mergeCell ref="F56:F57"/>
    <mergeCell ref="C11:H11"/>
    <mergeCell ref="C12:H12"/>
    <mergeCell ref="C13:H13"/>
    <mergeCell ref="H59:H68"/>
    <mergeCell ref="F63:F68"/>
    <mergeCell ref="C83:H83"/>
    <mergeCell ref="C84:H84"/>
    <mergeCell ref="C79:H79"/>
    <mergeCell ref="C80:H80"/>
    <mergeCell ref="C81:H81"/>
    <mergeCell ref="C82:H82"/>
    <mergeCell ref="H69:H72"/>
    <mergeCell ref="H73:H74"/>
  </mergeCells>
  <hyperlinks>
    <hyperlink ref="H16" location="Par699" tooltip="Ссылка на текущий документ" display="Par699"/>
    <hyperlink ref="F17" location="Par697" tooltip="Ссылка на текущий документ" display="Par697"/>
    <hyperlink ref="G17" location="Par698" tooltip="Ссылка на текущий документ" display="Par698"/>
    <hyperlink ref="D32" location="Par700" tooltip="Ссылка на текущий документ" display="Par700"/>
    <hyperlink ref="D75" location="Par701" tooltip="Ссылка на текущий документ" display="Par701"/>
    <hyperlink ref="C82" location="Par395" tooltip="Ссылка на текущий документ" display="Par395"/>
  </hyperlinks>
  <printOptions/>
  <pageMargins left="0.7086614173228347" right="0" top="0.7480314960629921" bottom="0.7480314960629921" header="0.31496062992125984" footer="0.31496062992125984"/>
  <pageSetup horizontalDpi="600" verticalDpi="600" orientation="landscape" scale="7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2016-04-14T08:15:17Z</cp:lastPrinted>
  <dcterms:created xsi:type="dcterms:W3CDTF">1996-10-08T23:32:33Z</dcterms:created>
  <dcterms:modified xsi:type="dcterms:W3CDTF">2017-03-29T10:09:01Z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