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рый рабочий стол\САЙТ\Искра-ЭС\2017г\"/>
    </mc:Choice>
  </mc:AlternateContent>
  <bookViews>
    <workbookView xWindow="240" yWindow="75" windowWidth="16260" windowHeight="7080"/>
  </bookViews>
  <sheets>
    <sheet name="о балансе" sheetId="1" r:id="rId1"/>
  </sheets>
  <calcPr calcId="162913"/>
</workbook>
</file>

<file path=xl/calcChain.xml><?xml version="1.0" encoding="utf-8"?>
<calcChain xmlns="http://schemas.openxmlformats.org/spreadsheetml/2006/main">
  <c r="I39" i="1" l="1"/>
  <c r="I24" i="1" s="1"/>
  <c r="L29" i="1"/>
  <c r="K29" i="1"/>
  <c r="L26" i="1"/>
  <c r="K26" i="1"/>
  <c r="K24" i="1" s="1"/>
  <c r="I26" i="1"/>
  <c r="L24" i="1"/>
  <c r="D26" i="1"/>
  <c r="F24" i="1"/>
  <c r="G24" i="1"/>
  <c r="D24" i="1"/>
  <c r="H39" i="1"/>
  <c r="C43" i="1" l="1"/>
  <c r="F26" i="1"/>
  <c r="H29" i="1" l="1"/>
  <c r="C36" i="1"/>
  <c r="C37" i="1"/>
  <c r="C38" i="1"/>
  <c r="C35" i="1"/>
  <c r="C34" i="1"/>
  <c r="C33" i="1"/>
  <c r="C32" i="1"/>
  <c r="C31" i="1"/>
  <c r="G26" i="1"/>
  <c r="C29" i="1"/>
  <c r="H41" i="1"/>
  <c r="H40" i="1"/>
  <c r="D11" i="1"/>
  <c r="D9" i="1" s="1"/>
  <c r="F11" i="1"/>
  <c r="F9" i="1" s="1"/>
  <c r="K11" i="1"/>
  <c r="K9" i="1"/>
  <c r="I9" i="1"/>
  <c r="I11" i="1"/>
  <c r="H28" i="1"/>
  <c r="H13" i="1"/>
  <c r="H14" i="1"/>
  <c r="H15" i="1"/>
  <c r="H16" i="1"/>
  <c r="H17" i="1"/>
  <c r="H19" i="1"/>
  <c r="H20" i="1"/>
  <c r="H21" i="1"/>
  <c r="H22" i="1"/>
  <c r="H23" i="1"/>
  <c r="H31" i="1"/>
  <c r="H32" i="1"/>
  <c r="C11" i="1"/>
  <c r="C13" i="1"/>
  <c r="C14" i="1"/>
  <c r="C15" i="1"/>
  <c r="C16" i="1"/>
  <c r="C17" i="1"/>
  <c r="C19" i="1"/>
  <c r="C20" i="1"/>
  <c r="C21" i="1"/>
  <c r="C22" i="1"/>
  <c r="C23" i="1"/>
  <c r="C28" i="1"/>
  <c r="C39" i="1"/>
  <c r="C40" i="1"/>
  <c r="C41" i="1"/>
  <c r="H24" i="1" l="1"/>
  <c r="H26" i="1"/>
  <c r="H9" i="1"/>
  <c r="H11" i="1"/>
  <c r="C26" i="1"/>
  <c r="C9" i="1"/>
  <c r="K42" i="1" l="1"/>
  <c r="H42" i="1"/>
  <c r="C24" i="1"/>
  <c r="C42" i="1"/>
  <c r="K43" i="1" l="1"/>
  <c r="H43" i="1" s="1"/>
</calcChain>
</file>

<file path=xl/sharedStrings.xml><?xml version="1.0" encoding="utf-8"?>
<sst xmlns="http://schemas.openxmlformats.org/spreadsheetml/2006/main" count="79" uniqueCount="64">
  <si>
    <t>№п/п</t>
  </si>
  <si>
    <t>Показатели</t>
  </si>
  <si>
    <t>Всего</t>
  </si>
  <si>
    <t>ВН</t>
  </si>
  <si>
    <t>СН1</t>
  </si>
  <si>
    <t>СН2</t>
  </si>
  <si>
    <t>НН</t>
  </si>
  <si>
    <t>1.3.</t>
  </si>
  <si>
    <t>1.4.</t>
  </si>
  <si>
    <t>Поступление в сеть из смежных сетевых организаций</t>
  </si>
  <si>
    <t>в том числе:</t>
  </si>
  <si>
    <t>Поступление эл.энергии в сеть</t>
  </si>
  <si>
    <t>1.1.1</t>
  </si>
  <si>
    <t>1.1.2</t>
  </si>
  <si>
    <t>из смежной сетевой организации №2</t>
  </si>
  <si>
    <t>…</t>
  </si>
  <si>
    <t>Поступление в сеть от генерирующих компаний и блок-станций</t>
  </si>
  <si>
    <t>Поступление в сеть из других уровней напряжения (трансформация)</t>
  </si>
  <si>
    <t>1.3.1</t>
  </si>
  <si>
    <t>1.3.2</t>
  </si>
  <si>
    <t>1.3.3</t>
  </si>
  <si>
    <t>1.3.4</t>
  </si>
  <si>
    <t>Поступление из сетей ФСК</t>
  </si>
  <si>
    <t>2</t>
  </si>
  <si>
    <t>1</t>
  </si>
  <si>
    <t>2.1</t>
  </si>
  <si>
    <t>2.2</t>
  </si>
  <si>
    <t>Отпуск из сети</t>
  </si>
  <si>
    <t>Отпуск из сети потребителям</t>
  </si>
  <si>
    <t>Отпуск из сети в смежные сетевые организации</t>
  </si>
  <si>
    <t>3</t>
  </si>
  <si>
    <t>Собственное потребление</t>
  </si>
  <si>
    <t>4</t>
  </si>
  <si>
    <t>Фактические потери в сетях</t>
  </si>
  <si>
    <t>Фактические потери, %</t>
  </si>
  <si>
    <t>2.1.1</t>
  </si>
  <si>
    <t>потребителям - юридическим лицам</t>
  </si>
  <si>
    <t>2.1.2</t>
  </si>
  <si>
    <t>населению и приравненным к ним группам</t>
  </si>
  <si>
    <t>2.1.2.1</t>
  </si>
  <si>
    <t>2.1.2.2</t>
  </si>
  <si>
    <t>2.3</t>
  </si>
  <si>
    <t>Отпуск в сеть других уровней напряжения</t>
  </si>
  <si>
    <t>Факт</t>
  </si>
  <si>
    <t>План</t>
  </si>
  <si>
    <t>тыс.кВт*ч</t>
  </si>
  <si>
    <t>О фактической мощности данных нет</t>
  </si>
  <si>
    <t>из сетей филиала ПАО "МРСК Сибири" - "Красноярскэнерго"</t>
  </si>
  <si>
    <t>2.1.2.3</t>
  </si>
  <si>
    <t>2.1.2.4</t>
  </si>
  <si>
    <t>2.1.2.5</t>
  </si>
  <si>
    <t>2.1.2.6</t>
  </si>
  <si>
    <t>населению, проживающему в городских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</si>
  <si>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городских населенных пунктах в домах, оборудованных электроплитами / электроотопительными установками сверх социальной нормы</t>
  </si>
  <si>
    <t>населению, проживающему в городских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</si>
  <si>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</si>
  <si>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</si>
  <si>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сверх социальной нормы</t>
  </si>
  <si>
    <t>2.1.2.7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</si>
  <si>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социальной нормы</t>
  </si>
  <si>
    <t>2.1.2.8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</si>
  <si>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в пределах социальной нормы</t>
  </si>
  <si>
    <t>Баланс электрической энергии в сетях по уровням напряжений  ООО "Искра-Энергосети" за 2017 год</t>
  </si>
  <si>
    <t>В связи с тем, что в соответствии с Постановлением Правительства РФ № 109 от 26.02.2004г. «О ценообразовании в отношении электрической и тепловой энергии РФ» введена «котловая» модель тарифообразования, ООО «Искра-Энергосети» не заключает договоры на оказание услуг по передаче электроэнергии напрямую с потребителями. Оказание услуг по передаче электроэнергии и условия оказания таких услуг регулируются между потребителями и энергосбытовой организацией путем заключения договора электроснабжения.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</si>
</sst>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5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6" fillId="2" borderId="0" applyBorder="0">
      <alignment horizontal="right"/>
    </xf>
  </cellStyleXfs>
  <cellXfs count="69">
    <xf numFmtId="0" fontId="0" fillId="0" borderId="0" xfId="0"/>
    <xf numFmtId="0" fontId="2" fillId="0" borderId="0" xfId="6" applyFont="1"/>
    <xf numFmtId="49" fontId="7" fillId="0" borderId="0" xfId="6" applyNumberFormat="1" applyFont="1" applyAlignment="1">
      <alignment horizontal="left"/>
    </xf>
    <xf numFmtId="0" fontId="8" fillId="0" borderId="0" xfId="0" applyFont="1"/>
    <xf numFmtId="0" fontId="9" fillId="0" borderId="0" xfId="6" applyFont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/>
    <xf numFmtId="2" fontId="11" fillId="0" borderId="0" xfId="6" applyNumberFormat="1" applyFont="1" applyBorder="1" applyAlignment="1">
      <alignment horizontal="center"/>
    </xf>
    <xf numFmtId="0" fontId="9" fillId="0" borderId="2" xfId="6" applyFont="1" applyBorder="1" applyAlignment="1">
      <alignment vertical="center" wrapText="1" shrinkToFit="1"/>
    </xf>
    <xf numFmtId="164" fontId="9" fillId="0" borderId="2" xfId="6" applyNumberFormat="1" applyFont="1" applyBorder="1" applyAlignment="1">
      <alignment horizontal="center"/>
    </xf>
    <xf numFmtId="0" fontId="9" fillId="0" borderId="3" xfId="6" applyFont="1" applyBorder="1" applyAlignment="1">
      <alignment vertical="center" wrapText="1" shrinkToFit="1"/>
    </xf>
    <xf numFmtId="0" fontId="12" fillId="0" borderId="0" xfId="5" applyFont="1" applyAlignment="1">
      <alignment horizontal="center" vertical="justify"/>
    </xf>
    <xf numFmtId="49" fontId="9" fillId="0" borderId="4" xfId="6" applyNumberFormat="1" applyFont="1" applyBorder="1" applyAlignment="1">
      <alignment horizontal="left"/>
    </xf>
    <xf numFmtId="0" fontId="10" fillId="0" borderId="2" xfId="6" applyFont="1" applyBorder="1" applyAlignment="1">
      <alignment vertical="center" wrapText="1" shrinkToFit="1"/>
    </xf>
    <xf numFmtId="49" fontId="9" fillId="0" borderId="4" xfId="6" applyNumberFormat="1" applyFont="1" applyBorder="1"/>
    <xf numFmtId="49" fontId="9" fillId="0" borderId="5" xfId="6" applyNumberFormat="1" applyFont="1" applyBorder="1"/>
    <xf numFmtId="49" fontId="9" fillId="0" borderId="6" xfId="6" applyNumberFormat="1" applyFont="1" applyBorder="1"/>
    <xf numFmtId="0" fontId="9" fillId="0" borderId="7" xfId="6" applyFont="1" applyBorder="1" applyAlignment="1">
      <alignment vertical="center" wrapText="1" shrinkToFit="1"/>
    </xf>
    <xf numFmtId="164" fontId="9" fillId="0" borderId="7" xfId="6" applyNumberFormat="1" applyFont="1" applyBorder="1" applyAlignment="1">
      <alignment horizontal="center"/>
    </xf>
    <xf numFmtId="165" fontId="10" fillId="0" borderId="7" xfId="6" applyNumberFormat="1" applyFont="1" applyBorder="1" applyAlignment="1">
      <alignment horizontal="center"/>
    </xf>
    <xf numFmtId="165" fontId="10" fillId="0" borderId="2" xfId="6" applyNumberFormat="1" applyFont="1" applyBorder="1" applyAlignment="1">
      <alignment horizontal="center"/>
    </xf>
    <xf numFmtId="165" fontId="8" fillId="0" borderId="2" xfId="0" applyNumberFormat="1" applyFont="1" applyBorder="1"/>
    <xf numFmtId="164" fontId="9" fillId="0" borderId="4" xfId="6" applyNumberFormat="1" applyFont="1" applyFill="1" applyBorder="1" applyAlignment="1">
      <alignment horizontal="center"/>
    </xf>
    <xf numFmtId="0" fontId="8" fillId="0" borderId="0" xfId="0" applyFont="1" applyFill="1"/>
    <xf numFmtId="165" fontId="10" fillId="0" borderId="7" xfId="6" applyNumberFormat="1" applyFont="1" applyFill="1" applyBorder="1" applyAlignment="1">
      <alignment horizontal="center"/>
    </xf>
    <xf numFmtId="49" fontId="9" fillId="0" borderId="0" xfId="6" applyNumberFormat="1" applyFont="1" applyBorder="1"/>
    <xf numFmtId="0" fontId="9" fillId="0" borderId="0" xfId="6" applyFont="1" applyBorder="1" applyAlignment="1">
      <alignment vertical="center" wrapText="1" shrinkToFit="1"/>
    </xf>
    <xf numFmtId="164" fontId="9" fillId="0" borderId="0" xfId="6" applyNumberFormat="1" applyFont="1" applyBorder="1" applyAlignment="1">
      <alignment horizontal="center"/>
    </xf>
    <xf numFmtId="165" fontId="10" fillId="0" borderId="0" xfId="6" applyNumberFormat="1" applyFont="1" applyBorder="1" applyAlignment="1">
      <alignment horizontal="center"/>
    </xf>
    <xf numFmtId="164" fontId="9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4" fontId="9" fillId="0" borderId="6" xfId="6" applyNumberFormat="1" applyFont="1" applyFill="1" applyBorder="1" applyAlignment="1">
      <alignment horizontal="center"/>
    </xf>
    <xf numFmtId="165" fontId="10" fillId="0" borderId="26" xfId="6" applyNumberFormat="1" applyFont="1" applyBorder="1" applyAlignment="1">
      <alignment horizontal="center"/>
    </xf>
    <xf numFmtId="165" fontId="10" fillId="0" borderId="27" xfId="6" applyNumberFormat="1" applyFont="1" applyBorder="1" applyAlignment="1">
      <alignment horizontal="center"/>
    </xf>
    <xf numFmtId="164" fontId="9" fillId="3" borderId="4" xfId="6" applyNumberFormat="1" applyFont="1" applyFill="1" applyBorder="1" applyAlignment="1">
      <alignment horizontal="center"/>
    </xf>
    <xf numFmtId="165" fontId="10" fillId="3" borderId="9" xfId="6" applyNumberFormat="1" applyFont="1" applyFill="1" applyBorder="1" applyAlignment="1">
      <alignment horizontal="center"/>
    </xf>
    <xf numFmtId="164" fontId="9" fillId="0" borderId="2" xfId="6" applyNumberFormat="1" applyFont="1" applyFill="1" applyBorder="1" applyAlignment="1">
      <alignment horizontal="center"/>
    </xf>
    <xf numFmtId="165" fontId="10" fillId="0" borderId="2" xfId="6" applyNumberFormat="1" applyFont="1" applyFill="1" applyBorder="1" applyAlignment="1">
      <alignment horizontal="center"/>
    </xf>
    <xf numFmtId="165" fontId="10" fillId="0" borderId="27" xfId="6" applyNumberFormat="1" applyFont="1" applyFill="1" applyBorder="1" applyAlignment="1">
      <alignment horizontal="center"/>
    </xf>
    <xf numFmtId="165" fontId="10" fillId="0" borderId="9" xfId="6" applyNumberFormat="1" applyFont="1" applyFill="1" applyBorder="1" applyAlignment="1">
      <alignment horizontal="center"/>
    </xf>
    <xf numFmtId="164" fontId="9" fillId="0" borderId="3" xfId="6" applyNumberFormat="1" applyFont="1" applyFill="1" applyBorder="1" applyAlignment="1">
      <alignment horizontal="center"/>
    </xf>
    <xf numFmtId="165" fontId="10" fillId="0" borderId="3" xfId="6" applyNumberFormat="1" applyFont="1" applyFill="1" applyBorder="1" applyAlignment="1">
      <alignment horizontal="center"/>
    </xf>
    <xf numFmtId="165" fontId="10" fillId="0" borderId="28" xfId="6" applyNumberFormat="1" applyFont="1" applyFill="1" applyBorder="1" applyAlignment="1">
      <alignment horizontal="center"/>
    </xf>
    <xf numFmtId="165" fontId="10" fillId="0" borderId="8" xfId="6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164" fontId="9" fillId="0" borderId="5" xfId="6" applyNumberFormat="1" applyFont="1" applyFill="1" applyBorder="1" applyAlignment="1">
      <alignment horizontal="center"/>
    </xf>
    <xf numFmtId="165" fontId="10" fillId="0" borderId="10" xfId="6" applyNumberFormat="1" applyFont="1" applyFill="1" applyBorder="1" applyAlignment="1">
      <alignment horizontal="center"/>
    </xf>
    <xf numFmtId="0" fontId="13" fillId="0" borderId="0" xfId="6" applyFont="1" applyAlignment="1">
      <alignment horizontal="center" vertical="justify"/>
    </xf>
    <xf numFmtId="0" fontId="9" fillId="0" borderId="17" xfId="6" applyFont="1" applyBorder="1" applyAlignment="1">
      <alignment horizontal="center" vertical="center" wrapText="1" shrinkToFit="1"/>
    </xf>
    <xf numFmtId="0" fontId="9" fillId="0" borderId="18" xfId="6" applyFont="1" applyBorder="1" applyAlignment="1">
      <alignment horizontal="center" vertical="center" wrapText="1" shrinkToFit="1"/>
    </xf>
    <xf numFmtId="0" fontId="9" fillId="0" borderId="19" xfId="6" applyFont="1" applyBorder="1" applyAlignment="1">
      <alignment horizontal="center" vertical="center" wrapText="1" shrinkToFit="1"/>
    </xf>
    <xf numFmtId="0" fontId="9" fillId="0" borderId="20" xfId="6" applyFont="1" applyFill="1" applyBorder="1" applyAlignment="1">
      <alignment horizontal="center"/>
    </xf>
    <xf numFmtId="0" fontId="9" fillId="0" borderId="14" xfId="6" applyFont="1" applyFill="1" applyBorder="1" applyAlignment="1">
      <alignment horizontal="center"/>
    </xf>
    <xf numFmtId="0" fontId="9" fillId="0" borderId="15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 wrapText="1" shrinkToFit="1"/>
    </xf>
    <xf numFmtId="0" fontId="9" fillId="0" borderId="21" xfId="6" applyFont="1" applyFill="1" applyBorder="1" applyAlignment="1">
      <alignment horizontal="center" vertical="center" wrapText="1" shrinkToFit="1"/>
    </xf>
    <xf numFmtId="0" fontId="9" fillId="0" borderId="11" xfId="6" applyFont="1" applyFill="1" applyBorder="1" applyAlignment="1">
      <alignment horizontal="center" vertical="center" wrapText="1" shrinkToFit="1"/>
    </xf>
    <xf numFmtId="0" fontId="9" fillId="0" borderId="22" xfId="6" applyFont="1" applyFill="1" applyBorder="1" applyAlignment="1">
      <alignment horizontal="center" vertical="center" wrapText="1" shrinkToFit="1"/>
    </xf>
    <xf numFmtId="0" fontId="9" fillId="0" borderId="13" xfId="6" applyFont="1" applyFill="1" applyBorder="1" applyAlignment="1">
      <alignment horizontal="center" vertical="center" wrapText="1" shrinkToFit="1"/>
    </xf>
    <xf numFmtId="0" fontId="9" fillId="0" borderId="23" xfId="6" applyFont="1" applyFill="1" applyBorder="1" applyAlignment="1">
      <alignment horizontal="center" vertical="center" wrapText="1" shrinkToFit="1"/>
    </xf>
    <xf numFmtId="0" fontId="9" fillId="0" borderId="11" xfId="6" applyFont="1" applyBorder="1" applyAlignment="1">
      <alignment horizontal="center" vertical="center" wrapText="1" shrinkToFit="1"/>
    </xf>
    <xf numFmtId="0" fontId="9" fillId="0" borderId="12" xfId="6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0" fontId="9" fillId="0" borderId="24" xfId="6" applyFont="1" applyBorder="1" applyAlignment="1">
      <alignment horizontal="center" vertical="center" wrapText="1" shrinkToFit="1"/>
    </xf>
    <xf numFmtId="0" fontId="9" fillId="0" borderId="25" xfId="6" applyFont="1" applyBorder="1" applyAlignment="1">
      <alignment horizontal="center" vertical="center" wrapText="1" shrinkToFit="1"/>
    </xf>
    <xf numFmtId="0" fontId="9" fillId="0" borderId="14" xfId="6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 shrinkToFit="1"/>
    </xf>
    <xf numFmtId="0" fontId="9" fillId="0" borderId="16" xfId="6" applyFont="1" applyBorder="1" applyAlignment="1">
      <alignment horizontal="center" vertical="center" wrapText="1" shrinkToFit="1"/>
    </xf>
    <xf numFmtId="165" fontId="10" fillId="0" borderId="9" xfId="6" applyNumberFormat="1" applyFont="1" applyBorder="1" applyAlignment="1">
      <alignment horizontal="center"/>
    </xf>
  </cellXfs>
  <cellStyles count="9">
    <cellStyle name="Гиперссылка_табл1.19 кальк" xfId="1"/>
    <cellStyle name="Заголовок" xfId="2"/>
    <cellStyle name="ЗаголовокСтолбца" xfId="3"/>
    <cellStyle name="Обычный" xfId="0" builtinId="0"/>
    <cellStyle name="Обычный 2" xfId="4"/>
    <cellStyle name="Обычный 3" xfId="5"/>
    <cellStyle name="Обычный_2006 Расчет тарифа эл.эн." xfId="6"/>
    <cellStyle name="Процентный 2" xfId="7"/>
    <cellStyle name="Формула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B7" zoomScale="77" zoomScaleNormal="77" workbookViewId="0">
      <selection activeCell="K43" sqref="K43"/>
    </sheetView>
  </sheetViews>
  <sheetFormatPr defaultColWidth="8.7109375" defaultRowHeight="15" x14ac:dyDescent="0.25"/>
  <cols>
    <col min="1" max="1" width="11.5703125" style="3" bestFit="1" customWidth="1"/>
    <col min="2" max="2" width="80.85546875" style="3" customWidth="1"/>
    <col min="3" max="3" width="14" style="3" customWidth="1"/>
    <col min="4" max="4" width="13.42578125" style="3" customWidth="1"/>
    <col min="5" max="5" width="14" style="3" customWidth="1"/>
    <col min="6" max="6" width="13.140625" style="3" customWidth="1"/>
    <col min="7" max="7" width="14" style="3" customWidth="1"/>
    <col min="8" max="8" width="13.5703125" style="3" customWidth="1"/>
    <col min="9" max="9" width="13.28515625" style="3" customWidth="1"/>
    <col min="10" max="10" width="14.7109375" style="3" customWidth="1"/>
    <col min="11" max="11" width="14.42578125" style="3" customWidth="1"/>
    <col min="12" max="12" width="15" style="3" customWidth="1"/>
    <col min="13" max="16384" width="8.7109375" style="3"/>
  </cols>
  <sheetData>
    <row r="1" spans="1:12" x14ac:dyDescent="0.25">
      <c r="A1" s="1"/>
      <c r="B1" s="1"/>
      <c r="C1" s="1"/>
      <c r="D1" s="1"/>
      <c r="E1" s="1"/>
      <c r="F1" s="2"/>
      <c r="G1" s="2"/>
    </row>
    <row r="2" spans="1:12" x14ac:dyDescent="0.25">
      <c r="A2" s="1"/>
      <c r="B2" s="1"/>
      <c r="C2" s="1"/>
      <c r="D2" s="1"/>
      <c r="E2" s="1"/>
      <c r="F2" s="1"/>
      <c r="G2" s="1"/>
    </row>
    <row r="3" spans="1:12" ht="15" customHeight="1" x14ac:dyDescent="0.25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3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3.25" customHeight="1" thickBot="1" x14ac:dyDescent="0.3">
      <c r="A5" s="11"/>
      <c r="B5" s="11"/>
      <c r="C5" s="11"/>
      <c r="D5" s="11"/>
      <c r="E5" s="11"/>
      <c r="F5" s="11"/>
      <c r="G5" s="4" t="s">
        <v>45</v>
      </c>
      <c r="H5" s="11"/>
      <c r="I5" s="11"/>
      <c r="J5" s="11"/>
      <c r="K5" s="11"/>
      <c r="L5" s="4" t="s">
        <v>45</v>
      </c>
    </row>
    <row r="6" spans="1:12" ht="16.5" thickBot="1" x14ac:dyDescent="0.3">
      <c r="A6" s="48" t="s">
        <v>0</v>
      </c>
      <c r="B6" s="48" t="s">
        <v>1</v>
      </c>
      <c r="C6" s="65" t="s">
        <v>43</v>
      </c>
      <c r="D6" s="65"/>
      <c r="E6" s="65"/>
      <c r="F6" s="65"/>
      <c r="G6" s="65"/>
      <c r="H6" s="51" t="s">
        <v>44</v>
      </c>
      <c r="I6" s="52"/>
      <c r="J6" s="52"/>
      <c r="K6" s="52"/>
      <c r="L6" s="53"/>
    </row>
    <row r="7" spans="1:12" ht="16.5" customHeight="1" x14ac:dyDescent="0.25">
      <c r="A7" s="49"/>
      <c r="B7" s="49"/>
      <c r="C7" s="66" t="s">
        <v>2</v>
      </c>
      <c r="D7" s="60" t="s">
        <v>3</v>
      </c>
      <c r="E7" s="60" t="s">
        <v>4</v>
      </c>
      <c r="F7" s="60" t="s">
        <v>5</v>
      </c>
      <c r="G7" s="63" t="s">
        <v>6</v>
      </c>
      <c r="H7" s="54" t="s">
        <v>2</v>
      </c>
      <c r="I7" s="56" t="s">
        <v>3</v>
      </c>
      <c r="J7" s="56" t="s">
        <v>4</v>
      </c>
      <c r="K7" s="56" t="s">
        <v>5</v>
      </c>
      <c r="L7" s="58" t="s">
        <v>6</v>
      </c>
    </row>
    <row r="8" spans="1:12" ht="15.75" customHeight="1" thickBot="1" x14ac:dyDescent="0.3">
      <c r="A8" s="50"/>
      <c r="B8" s="50"/>
      <c r="C8" s="67"/>
      <c r="D8" s="61"/>
      <c r="E8" s="61"/>
      <c r="F8" s="61"/>
      <c r="G8" s="64"/>
      <c r="H8" s="55"/>
      <c r="I8" s="57"/>
      <c r="J8" s="57"/>
      <c r="K8" s="57"/>
      <c r="L8" s="59"/>
    </row>
    <row r="9" spans="1:12" ht="15.6" customHeight="1" x14ac:dyDescent="0.25">
      <c r="A9" s="16" t="s">
        <v>24</v>
      </c>
      <c r="B9" s="17" t="s">
        <v>11</v>
      </c>
      <c r="C9" s="18">
        <f>D9+E9+F9+G9</f>
        <v>40061.061999999998</v>
      </c>
      <c r="D9" s="19">
        <f>D11+D16+D17+D23</f>
        <v>32355.661</v>
      </c>
      <c r="E9" s="19"/>
      <c r="F9" s="19">
        <f>F11+F16+F17+F23</f>
        <v>7705.4009999999998</v>
      </c>
      <c r="G9" s="32"/>
      <c r="H9" s="31">
        <f>I9+J9+K9+L9</f>
        <v>43613.474000000002</v>
      </c>
      <c r="I9" s="24">
        <f>I13</f>
        <v>35615.57</v>
      </c>
      <c r="J9" s="24"/>
      <c r="K9" s="24">
        <f>K13</f>
        <v>7997.9040000000005</v>
      </c>
      <c r="L9" s="43"/>
    </row>
    <row r="10" spans="1:12" ht="15.6" customHeight="1" x14ac:dyDescent="0.25">
      <c r="A10" s="14"/>
      <c r="B10" s="13" t="s">
        <v>10</v>
      </c>
      <c r="C10" s="9"/>
      <c r="D10" s="20"/>
      <c r="E10" s="20"/>
      <c r="F10" s="20"/>
      <c r="G10" s="33"/>
      <c r="H10" s="22"/>
      <c r="I10" s="37"/>
      <c r="J10" s="37"/>
      <c r="K10" s="37"/>
      <c r="L10" s="39"/>
    </row>
    <row r="11" spans="1:12" ht="17.100000000000001" customHeight="1" x14ac:dyDescent="0.25">
      <c r="A11" s="12">
        <v>1.1000000000000001</v>
      </c>
      <c r="B11" s="8" t="s">
        <v>9</v>
      </c>
      <c r="C11" s="9">
        <f t="shared" ref="C11:C42" si="0">D11+E11+F11+G11</f>
        <v>40061.061999999998</v>
      </c>
      <c r="D11" s="20">
        <f>D13</f>
        <v>32355.661</v>
      </c>
      <c r="E11" s="20"/>
      <c r="F11" s="20">
        <f>F13</f>
        <v>7705.4009999999998</v>
      </c>
      <c r="G11" s="33"/>
      <c r="H11" s="22">
        <f t="shared" ref="H11:H32" si="1">I11+J11+K11+L11</f>
        <v>43613.474000000002</v>
      </c>
      <c r="I11" s="37">
        <f>I13</f>
        <v>35615.57</v>
      </c>
      <c r="J11" s="37"/>
      <c r="K11" s="37">
        <f>K13</f>
        <v>7997.9040000000005</v>
      </c>
      <c r="L11" s="39"/>
    </row>
    <row r="12" spans="1:12" ht="17.100000000000001" customHeight="1" x14ac:dyDescent="0.25">
      <c r="A12" s="14"/>
      <c r="B12" s="13" t="s">
        <v>10</v>
      </c>
      <c r="C12" s="9"/>
      <c r="D12" s="20"/>
      <c r="E12" s="20"/>
      <c r="F12" s="20"/>
      <c r="G12" s="33"/>
      <c r="H12" s="22"/>
      <c r="I12" s="37"/>
      <c r="J12" s="37"/>
      <c r="K12" s="37"/>
      <c r="L12" s="39"/>
    </row>
    <row r="13" spans="1:12" ht="18.600000000000001" customHeight="1" x14ac:dyDescent="0.25">
      <c r="A13" s="12" t="s">
        <v>12</v>
      </c>
      <c r="B13" s="13" t="s">
        <v>47</v>
      </c>
      <c r="C13" s="9">
        <f t="shared" si="0"/>
        <v>40061.061999999998</v>
      </c>
      <c r="D13" s="20">
        <v>32355.661</v>
      </c>
      <c r="E13" s="20"/>
      <c r="F13" s="20">
        <v>7705.4009999999998</v>
      </c>
      <c r="G13" s="33"/>
      <c r="H13" s="22">
        <f t="shared" si="1"/>
        <v>43613.474000000002</v>
      </c>
      <c r="I13" s="37">
        <v>35615.57</v>
      </c>
      <c r="J13" s="37"/>
      <c r="K13" s="37">
        <v>7997.9040000000005</v>
      </c>
      <c r="L13" s="39"/>
    </row>
    <row r="14" spans="1:12" ht="15.75" x14ac:dyDescent="0.25">
      <c r="A14" s="12" t="s">
        <v>13</v>
      </c>
      <c r="B14" s="13" t="s">
        <v>14</v>
      </c>
      <c r="C14" s="9">
        <f t="shared" si="0"/>
        <v>0</v>
      </c>
      <c r="D14" s="20"/>
      <c r="E14" s="20"/>
      <c r="F14" s="20"/>
      <c r="G14" s="33"/>
      <c r="H14" s="22">
        <f t="shared" si="1"/>
        <v>0</v>
      </c>
      <c r="I14" s="37"/>
      <c r="J14" s="37"/>
      <c r="K14" s="37"/>
      <c r="L14" s="39"/>
    </row>
    <row r="15" spans="1:12" ht="15.75" x14ac:dyDescent="0.25">
      <c r="A15" s="14" t="s">
        <v>15</v>
      </c>
      <c r="B15" s="8"/>
      <c r="C15" s="9">
        <f t="shared" si="0"/>
        <v>0</v>
      </c>
      <c r="D15" s="20"/>
      <c r="E15" s="21"/>
      <c r="F15" s="20"/>
      <c r="G15" s="33"/>
      <c r="H15" s="22">
        <f t="shared" si="1"/>
        <v>0</v>
      </c>
      <c r="I15" s="37"/>
      <c r="J15" s="44"/>
      <c r="K15" s="37"/>
      <c r="L15" s="39"/>
    </row>
    <row r="16" spans="1:12" ht="15.75" x14ac:dyDescent="0.25">
      <c r="A16" s="12">
        <v>1.2</v>
      </c>
      <c r="B16" s="8" t="s">
        <v>16</v>
      </c>
      <c r="C16" s="9">
        <f t="shared" si="0"/>
        <v>0</v>
      </c>
      <c r="D16" s="20"/>
      <c r="E16" s="21"/>
      <c r="F16" s="20"/>
      <c r="G16" s="33"/>
      <c r="H16" s="22">
        <f t="shared" si="1"/>
        <v>0</v>
      </c>
      <c r="I16" s="37"/>
      <c r="J16" s="44"/>
      <c r="K16" s="37"/>
      <c r="L16" s="39"/>
    </row>
    <row r="17" spans="1:12" ht="22.5" customHeight="1" x14ac:dyDescent="0.25">
      <c r="A17" s="14" t="s">
        <v>7</v>
      </c>
      <c r="B17" s="8" t="s">
        <v>17</v>
      </c>
      <c r="C17" s="9">
        <f t="shared" si="0"/>
        <v>0</v>
      </c>
      <c r="D17" s="20"/>
      <c r="E17" s="20"/>
      <c r="F17" s="20"/>
      <c r="G17" s="33"/>
      <c r="H17" s="22">
        <f t="shared" si="1"/>
        <v>0</v>
      </c>
      <c r="I17" s="37"/>
      <c r="J17" s="37"/>
      <c r="K17" s="37"/>
      <c r="L17" s="39"/>
    </row>
    <row r="18" spans="1:12" ht="15.75" customHeight="1" x14ac:dyDescent="0.25">
      <c r="A18" s="14"/>
      <c r="B18" s="13" t="s">
        <v>10</v>
      </c>
      <c r="C18" s="9"/>
      <c r="D18" s="20"/>
      <c r="E18" s="20"/>
      <c r="F18" s="20"/>
      <c r="G18" s="33"/>
      <c r="H18" s="22"/>
      <c r="I18" s="37"/>
      <c r="J18" s="37"/>
      <c r="K18" s="37"/>
      <c r="L18" s="39"/>
    </row>
    <row r="19" spans="1:12" ht="15.75" customHeight="1" x14ac:dyDescent="0.25">
      <c r="A19" s="14" t="s">
        <v>18</v>
      </c>
      <c r="B19" s="13" t="s">
        <v>3</v>
      </c>
      <c r="C19" s="9">
        <f t="shared" si="0"/>
        <v>5282.5789999999997</v>
      </c>
      <c r="D19" s="20"/>
      <c r="E19" s="20"/>
      <c r="F19" s="20">
        <v>5282.5789999999997</v>
      </c>
      <c r="G19" s="33"/>
      <c r="H19" s="22">
        <f t="shared" si="1"/>
        <v>0</v>
      </c>
      <c r="I19" s="37"/>
      <c r="J19" s="37"/>
      <c r="K19" s="37"/>
      <c r="L19" s="39"/>
    </row>
    <row r="20" spans="1:12" ht="16.5" customHeight="1" x14ac:dyDescent="0.25">
      <c r="A20" s="14" t="s">
        <v>19</v>
      </c>
      <c r="B20" s="13" t="s">
        <v>4</v>
      </c>
      <c r="C20" s="9">
        <f t="shared" si="0"/>
        <v>0</v>
      </c>
      <c r="D20" s="20"/>
      <c r="E20" s="20"/>
      <c r="F20" s="20"/>
      <c r="G20" s="33"/>
      <c r="H20" s="22">
        <f t="shared" si="1"/>
        <v>0</v>
      </c>
      <c r="I20" s="37"/>
      <c r="J20" s="37"/>
      <c r="K20" s="37"/>
      <c r="L20" s="39"/>
    </row>
    <row r="21" spans="1:12" ht="16.5" customHeight="1" x14ac:dyDescent="0.25">
      <c r="A21" s="14" t="s">
        <v>20</v>
      </c>
      <c r="B21" s="13" t="s">
        <v>5</v>
      </c>
      <c r="C21" s="9">
        <f t="shared" si="0"/>
        <v>1553.8219999999999</v>
      </c>
      <c r="D21" s="20"/>
      <c r="E21" s="20"/>
      <c r="F21" s="20"/>
      <c r="G21" s="33">
        <v>1553.8219999999999</v>
      </c>
      <c r="H21" s="22">
        <f t="shared" si="1"/>
        <v>0</v>
      </c>
      <c r="I21" s="37"/>
      <c r="J21" s="37"/>
      <c r="K21" s="37"/>
      <c r="L21" s="39"/>
    </row>
    <row r="22" spans="1:12" ht="15.75" customHeight="1" x14ac:dyDescent="0.25">
      <c r="A22" s="14" t="s">
        <v>21</v>
      </c>
      <c r="B22" s="13" t="s">
        <v>6</v>
      </c>
      <c r="C22" s="9">
        <f t="shared" si="0"/>
        <v>0</v>
      </c>
      <c r="D22" s="20"/>
      <c r="E22" s="20"/>
      <c r="F22" s="20"/>
      <c r="G22" s="33"/>
      <c r="H22" s="22">
        <f t="shared" si="1"/>
        <v>0</v>
      </c>
      <c r="I22" s="37"/>
      <c r="J22" s="37"/>
      <c r="K22" s="37"/>
      <c r="L22" s="39"/>
    </row>
    <row r="23" spans="1:12" ht="18" customHeight="1" x14ac:dyDescent="0.25">
      <c r="A23" s="14" t="s">
        <v>8</v>
      </c>
      <c r="B23" s="8" t="s">
        <v>22</v>
      </c>
      <c r="C23" s="9">
        <f t="shared" si="0"/>
        <v>0</v>
      </c>
      <c r="D23" s="20"/>
      <c r="E23" s="20"/>
      <c r="F23" s="20"/>
      <c r="G23" s="33"/>
      <c r="H23" s="22">
        <f t="shared" si="1"/>
        <v>0</v>
      </c>
      <c r="I23" s="37"/>
      <c r="J23" s="37"/>
      <c r="K23" s="37"/>
      <c r="L23" s="39"/>
    </row>
    <row r="24" spans="1:12" ht="17.45" customHeight="1" x14ac:dyDescent="0.25">
      <c r="A24" s="14" t="s">
        <v>23</v>
      </c>
      <c r="B24" s="8" t="s">
        <v>27</v>
      </c>
      <c r="C24" s="9">
        <f t="shared" si="0"/>
        <v>39417.409999999996</v>
      </c>
      <c r="D24" s="20">
        <f>D26+D39+D40</f>
        <v>27073.081999999999</v>
      </c>
      <c r="E24" s="20"/>
      <c r="F24" s="20">
        <f t="shared" ref="E24:G24" si="2">F26+F39+F40</f>
        <v>10952.071</v>
      </c>
      <c r="G24" s="20">
        <f t="shared" si="2"/>
        <v>1392.2570000000001</v>
      </c>
      <c r="H24" s="22">
        <f t="shared" si="1"/>
        <v>49982.518000000004</v>
      </c>
      <c r="I24" s="20">
        <f>I26+I39+I40</f>
        <v>29649.655999999999</v>
      </c>
      <c r="J24" s="20"/>
      <c r="K24" s="20">
        <f>K26+K39+K40</f>
        <v>18977.024000000001</v>
      </c>
      <c r="L24" s="68">
        <f>L26+L39+L40</f>
        <v>1355.8380000000002</v>
      </c>
    </row>
    <row r="25" spans="1:12" ht="17.45" customHeight="1" x14ac:dyDescent="0.25">
      <c r="A25" s="14"/>
      <c r="B25" s="13" t="s">
        <v>10</v>
      </c>
      <c r="C25" s="9"/>
      <c r="D25" s="20"/>
      <c r="E25" s="20"/>
      <c r="F25" s="20"/>
      <c r="G25" s="33"/>
      <c r="H25" s="22"/>
      <c r="I25" s="37"/>
      <c r="J25" s="37"/>
      <c r="K25" s="37"/>
      <c r="L25" s="39"/>
    </row>
    <row r="26" spans="1:12" ht="17.45" customHeight="1" x14ac:dyDescent="0.25">
      <c r="A26" s="14" t="s">
        <v>25</v>
      </c>
      <c r="B26" s="8" t="s">
        <v>28</v>
      </c>
      <c r="C26" s="9">
        <f t="shared" si="0"/>
        <v>16155.487000000001</v>
      </c>
      <c r="D26" s="20">
        <f t="shared" ref="D26:E26" si="3">D28+D29</f>
        <v>3875.8510000000001</v>
      </c>
      <c r="E26" s="20"/>
      <c r="F26" s="20">
        <f>F28+F29</f>
        <v>10887.379000000001</v>
      </c>
      <c r="G26" s="33">
        <f>G28+G29</f>
        <v>1392.2570000000001</v>
      </c>
      <c r="H26" s="22">
        <f t="shared" si="1"/>
        <v>26417.558000000001</v>
      </c>
      <c r="I26" s="20">
        <f>I28+I29</f>
        <v>6084.6959999999999</v>
      </c>
      <c r="J26" s="20"/>
      <c r="K26" s="20">
        <f>K28+K29</f>
        <v>18977.024000000001</v>
      </c>
      <c r="L26" s="68">
        <f>L28+L29</f>
        <v>1355.8380000000002</v>
      </c>
    </row>
    <row r="27" spans="1:12" ht="17.45" customHeight="1" x14ac:dyDescent="0.25">
      <c r="A27" s="14"/>
      <c r="B27" s="13" t="s">
        <v>10</v>
      </c>
      <c r="C27" s="9"/>
      <c r="D27" s="20"/>
      <c r="E27" s="20"/>
      <c r="F27" s="20"/>
      <c r="G27" s="33"/>
      <c r="H27" s="22"/>
      <c r="I27" s="37"/>
      <c r="J27" s="37"/>
      <c r="K27" s="37"/>
      <c r="L27" s="39"/>
    </row>
    <row r="28" spans="1:12" ht="17.45" customHeight="1" x14ac:dyDescent="0.25">
      <c r="A28" s="14" t="s">
        <v>35</v>
      </c>
      <c r="B28" s="13" t="s">
        <v>36</v>
      </c>
      <c r="C28" s="9">
        <f t="shared" si="0"/>
        <v>12622.855000000001</v>
      </c>
      <c r="D28" s="20">
        <v>3875.8510000000001</v>
      </c>
      <c r="E28" s="20"/>
      <c r="F28" s="20">
        <v>8011.1980000000003</v>
      </c>
      <c r="G28" s="33">
        <v>735.80600000000004</v>
      </c>
      <c r="H28" s="22">
        <f>I28+J28+K28+L28</f>
        <v>22909.448</v>
      </c>
      <c r="I28" s="37">
        <v>6084.6959999999999</v>
      </c>
      <c r="J28" s="37"/>
      <c r="K28" s="37">
        <v>16119.306</v>
      </c>
      <c r="L28" s="39">
        <v>705.44600000000003</v>
      </c>
    </row>
    <row r="29" spans="1:12" ht="17.45" customHeight="1" x14ac:dyDescent="0.25">
      <c r="A29" s="14" t="s">
        <v>37</v>
      </c>
      <c r="B29" s="13" t="s">
        <v>38</v>
      </c>
      <c r="C29" s="36">
        <f>D29+E29+F29+G29</f>
        <v>3532.6320000000001</v>
      </c>
      <c r="D29" s="37"/>
      <c r="E29" s="37"/>
      <c r="F29" s="37">
        <v>2876.181</v>
      </c>
      <c r="G29" s="37">
        <v>656.45100000000002</v>
      </c>
      <c r="H29" s="22">
        <f t="shared" si="1"/>
        <v>3508.1099999999997</v>
      </c>
      <c r="I29" s="37"/>
      <c r="J29" s="37"/>
      <c r="K29" s="37">
        <f>1015.62+1842.098</f>
        <v>2857.7179999999998</v>
      </c>
      <c r="L29" s="39">
        <f>171.645+478.747</f>
        <v>650.39200000000005</v>
      </c>
    </row>
    <row r="30" spans="1:12" ht="17.45" hidden="1" customHeight="1" x14ac:dyDescent="0.25">
      <c r="A30" s="14"/>
      <c r="B30" s="13" t="s">
        <v>10</v>
      </c>
      <c r="C30" s="9"/>
      <c r="D30" s="20"/>
      <c r="E30" s="20"/>
      <c r="F30" s="20"/>
      <c r="G30" s="33"/>
      <c r="H30" s="34"/>
      <c r="I30" s="37"/>
      <c r="J30" s="37"/>
      <c r="K30" s="37"/>
      <c r="L30" s="35"/>
    </row>
    <row r="31" spans="1:12" ht="48.75" hidden="1" customHeight="1" x14ac:dyDescent="0.25">
      <c r="A31" s="14" t="s">
        <v>39</v>
      </c>
      <c r="B31" s="13" t="s">
        <v>52</v>
      </c>
      <c r="C31" s="36">
        <f t="shared" ref="C31:C38" si="4">D31+E31+F31+G31</f>
        <v>0</v>
      </c>
      <c r="D31" s="37"/>
      <c r="E31" s="37"/>
      <c r="F31" s="37"/>
      <c r="G31" s="38"/>
      <c r="H31" s="22">
        <f t="shared" si="1"/>
        <v>0</v>
      </c>
      <c r="I31" s="37"/>
      <c r="J31" s="37"/>
      <c r="K31" s="37"/>
      <c r="L31" s="39"/>
    </row>
    <row r="32" spans="1:12" ht="48.75" hidden="1" customHeight="1" x14ac:dyDescent="0.25">
      <c r="A32" s="14" t="s">
        <v>40</v>
      </c>
      <c r="B32" s="13" t="s">
        <v>53</v>
      </c>
      <c r="C32" s="36">
        <f t="shared" si="4"/>
        <v>0</v>
      </c>
      <c r="D32" s="37"/>
      <c r="E32" s="37"/>
      <c r="F32" s="37"/>
      <c r="G32" s="38"/>
      <c r="H32" s="22">
        <f t="shared" si="1"/>
        <v>0</v>
      </c>
      <c r="I32" s="37"/>
      <c r="J32" s="37"/>
      <c r="K32" s="37"/>
      <c r="L32" s="39"/>
    </row>
    <row r="33" spans="1:12" ht="48.75" hidden="1" customHeight="1" x14ac:dyDescent="0.25">
      <c r="A33" s="14" t="s">
        <v>48</v>
      </c>
      <c r="B33" s="13" t="s">
        <v>54</v>
      </c>
      <c r="C33" s="36">
        <f t="shared" si="4"/>
        <v>0</v>
      </c>
      <c r="D33" s="37"/>
      <c r="E33" s="37"/>
      <c r="F33" s="37"/>
      <c r="G33" s="38"/>
      <c r="H33" s="22"/>
      <c r="I33" s="37"/>
      <c r="J33" s="37"/>
      <c r="K33" s="37"/>
      <c r="L33" s="39"/>
    </row>
    <row r="34" spans="1:12" ht="48.75" hidden="1" customHeight="1" x14ac:dyDescent="0.25">
      <c r="A34" s="14" t="s">
        <v>49</v>
      </c>
      <c r="B34" s="13" t="s">
        <v>55</v>
      </c>
      <c r="C34" s="36">
        <f t="shared" si="4"/>
        <v>0</v>
      </c>
      <c r="D34" s="37"/>
      <c r="E34" s="37"/>
      <c r="F34" s="37"/>
      <c r="G34" s="38"/>
      <c r="H34" s="22"/>
      <c r="I34" s="37"/>
      <c r="J34" s="37"/>
      <c r="K34" s="37"/>
      <c r="L34" s="39"/>
    </row>
    <row r="35" spans="1:12" ht="48.75" hidden="1" customHeight="1" x14ac:dyDescent="0.25">
      <c r="A35" s="14" t="s">
        <v>50</v>
      </c>
      <c r="B35" s="13" t="s">
        <v>56</v>
      </c>
      <c r="C35" s="36">
        <f t="shared" si="4"/>
        <v>0</v>
      </c>
      <c r="D35" s="37"/>
      <c r="E35" s="37"/>
      <c r="F35" s="37"/>
      <c r="G35" s="38"/>
      <c r="H35" s="22"/>
      <c r="I35" s="37"/>
      <c r="J35" s="37"/>
      <c r="K35" s="37"/>
      <c r="L35" s="39"/>
    </row>
    <row r="36" spans="1:12" ht="48.75" hidden="1" customHeight="1" x14ac:dyDescent="0.25">
      <c r="A36" s="14" t="s">
        <v>51</v>
      </c>
      <c r="B36" s="13" t="s">
        <v>57</v>
      </c>
      <c r="C36" s="36">
        <f t="shared" si="4"/>
        <v>0</v>
      </c>
      <c r="D36" s="37"/>
      <c r="E36" s="37"/>
      <c r="F36" s="37"/>
      <c r="G36" s="38"/>
      <c r="H36" s="22"/>
      <c r="I36" s="37"/>
      <c r="J36" s="37"/>
      <c r="K36" s="37"/>
      <c r="L36" s="39"/>
    </row>
    <row r="37" spans="1:12" ht="81" hidden="1" customHeight="1" x14ac:dyDescent="0.25">
      <c r="A37" s="14" t="s">
        <v>58</v>
      </c>
      <c r="B37" s="13" t="s">
        <v>61</v>
      </c>
      <c r="C37" s="36">
        <f t="shared" si="4"/>
        <v>0</v>
      </c>
      <c r="D37" s="37"/>
      <c r="E37" s="37"/>
      <c r="F37" s="37"/>
      <c r="G37" s="38"/>
      <c r="H37" s="22"/>
      <c r="I37" s="37"/>
      <c r="J37" s="37"/>
      <c r="K37" s="37"/>
      <c r="L37" s="39"/>
    </row>
    <row r="38" spans="1:12" ht="78.75" hidden="1" customHeight="1" x14ac:dyDescent="0.25">
      <c r="A38" s="14" t="s">
        <v>60</v>
      </c>
      <c r="B38" s="13" t="s">
        <v>59</v>
      </c>
      <c r="C38" s="36">
        <f t="shared" si="4"/>
        <v>0</v>
      </c>
      <c r="D38" s="37"/>
      <c r="E38" s="37"/>
      <c r="F38" s="37"/>
      <c r="G38" s="38"/>
      <c r="H38" s="22"/>
      <c r="I38" s="37"/>
      <c r="J38" s="37"/>
      <c r="K38" s="37"/>
      <c r="L38" s="39"/>
    </row>
    <row r="39" spans="1:12" ht="17.45" customHeight="1" x14ac:dyDescent="0.25">
      <c r="A39" s="14" t="s">
        <v>26</v>
      </c>
      <c r="B39" s="8" t="s">
        <v>29</v>
      </c>
      <c r="C39" s="36">
        <f t="shared" si="0"/>
        <v>23261.922999999999</v>
      </c>
      <c r="D39" s="37">
        <v>23197.231</v>
      </c>
      <c r="E39" s="37"/>
      <c r="F39" s="37">
        <v>64.691999999999993</v>
      </c>
      <c r="G39" s="38"/>
      <c r="H39" s="22">
        <f>I39+J39+K39+L39</f>
        <v>23564.959999999999</v>
      </c>
      <c r="I39" s="37">
        <f>3191.16+20373.8</f>
        <v>23564.959999999999</v>
      </c>
      <c r="J39" s="37"/>
      <c r="K39" s="37"/>
      <c r="L39" s="39"/>
    </row>
    <row r="40" spans="1:12" ht="17.45" customHeight="1" x14ac:dyDescent="0.25">
      <c r="A40" s="14" t="s">
        <v>41</v>
      </c>
      <c r="B40" s="8" t="s">
        <v>42</v>
      </c>
      <c r="C40" s="36">
        <f t="shared" si="0"/>
        <v>0</v>
      </c>
      <c r="D40" s="37"/>
      <c r="E40" s="37"/>
      <c r="F40" s="37"/>
      <c r="G40" s="38"/>
      <c r="H40" s="22">
        <f>I40+J40+K40+L40</f>
        <v>0</v>
      </c>
      <c r="I40" s="37"/>
      <c r="J40" s="37"/>
      <c r="K40" s="37"/>
      <c r="L40" s="39"/>
    </row>
    <row r="41" spans="1:12" ht="19.5" customHeight="1" x14ac:dyDescent="0.25">
      <c r="A41" s="14" t="s">
        <v>30</v>
      </c>
      <c r="B41" s="8" t="s">
        <v>31</v>
      </c>
      <c r="C41" s="36">
        <f t="shared" si="0"/>
        <v>0</v>
      </c>
      <c r="D41" s="37"/>
      <c r="E41" s="37"/>
      <c r="F41" s="37"/>
      <c r="G41" s="38"/>
      <c r="H41" s="22">
        <f>I41+J41+K41+L41</f>
        <v>0</v>
      </c>
      <c r="I41" s="37"/>
      <c r="J41" s="37"/>
      <c r="K41" s="37"/>
      <c r="L41" s="39"/>
    </row>
    <row r="42" spans="1:12" ht="15.75" x14ac:dyDescent="0.25">
      <c r="A42" s="14" t="s">
        <v>32</v>
      </c>
      <c r="B42" s="8" t="s">
        <v>33</v>
      </c>
      <c r="C42" s="36">
        <f t="shared" si="0"/>
        <v>643.65200000000004</v>
      </c>
      <c r="D42" s="37"/>
      <c r="E42" s="37"/>
      <c r="F42" s="37">
        <v>482.08699999999999</v>
      </c>
      <c r="G42" s="38">
        <v>161.565</v>
      </c>
      <c r="H42" s="22">
        <f>I42+J42+K42+L42</f>
        <v>-6369.0440000000017</v>
      </c>
      <c r="I42" s="37"/>
      <c r="J42" s="37"/>
      <c r="K42" s="37">
        <f>H9-H24</f>
        <v>-6369.0440000000017</v>
      </c>
      <c r="L42" s="39"/>
    </row>
    <row r="43" spans="1:12" ht="18" customHeight="1" thickBot="1" x14ac:dyDescent="0.3">
      <c r="A43" s="15"/>
      <c r="B43" s="10" t="s">
        <v>34</v>
      </c>
      <c r="C43" s="40">
        <f>C42*100/C9</f>
        <v>1.6066773267268852</v>
      </c>
      <c r="D43" s="41"/>
      <c r="E43" s="41"/>
      <c r="F43" s="41"/>
      <c r="G43" s="42"/>
      <c r="H43" s="45">
        <f>I43+J43+K43+L43</f>
        <v>-14.603386100359721</v>
      </c>
      <c r="I43" s="41"/>
      <c r="J43" s="41"/>
      <c r="K43" s="41">
        <f>H42*100/H9</f>
        <v>-14.603386100359721</v>
      </c>
      <c r="L43" s="46"/>
    </row>
    <row r="44" spans="1:12" ht="18" customHeight="1" x14ac:dyDescent="0.25">
      <c r="A44" s="25"/>
      <c r="B44" s="26"/>
      <c r="C44" s="27"/>
      <c r="D44" s="28"/>
      <c r="E44" s="28"/>
      <c r="F44" s="28"/>
      <c r="G44" s="28"/>
      <c r="H44" s="29"/>
      <c r="I44" s="28"/>
      <c r="J44" s="28"/>
      <c r="K44" s="30"/>
      <c r="L44" s="28"/>
    </row>
    <row r="45" spans="1:12" ht="18" customHeight="1" x14ac:dyDescent="0.25">
      <c r="A45" s="23" t="s">
        <v>46</v>
      </c>
      <c r="B45" s="23"/>
      <c r="C45" s="23"/>
      <c r="D45" s="23"/>
      <c r="E45" s="23"/>
      <c r="F45" s="23"/>
      <c r="G45" s="23"/>
      <c r="H45" s="23"/>
    </row>
    <row r="46" spans="1:12" x14ac:dyDescent="0.25">
      <c r="C46" s="5"/>
      <c r="D46" s="5"/>
      <c r="E46" s="5"/>
      <c r="F46" s="5"/>
    </row>
    <row r="47" spans="1:12" ht="45.75" customHeight="1" x14ac:dyDescent="0.25">
      <c r="A47" s="62" t="s">
        <v>63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x14ac:dyDescent="0.25">
      <c r="C48" s="5"/>
      <c r="D48" s="5"/>
      <c r="E48" s="5"/>
      <c r="F48" s="7"/>
    </row>
    <row r="49" spans="3:6" x14ac:dyDescent="0.25">
      <c r="C49" s="5"/>
      <c r="D49" s="5"/>
      <c r="E49" s="5"/>
      <c r="F49" s="6"/>
    </row>
    <row r="50" spans="3:6" ht="15.75" customHeight="1" x14ac:dyDescent="0.25"/>
  </sheetData>
  <mergeCells count="16">
    <mergeCell ref="A47:L47"/>
    <mergeCell ref="F7:F8"/>
    <mergeCell ref="G7:G8"/>
    <mergeCell ref="C6:G6"/>
    <mergeCell ref="C7:C8"/>
    <mergeCell ref="D7:D8"/>
    <mergeCell ref="A3:L4"/>
    <mergeCell ref="B6:B8"/>
    <mergeCell ref="A6:A8"/>
    <mergeCell ref="H6:L6"/>
    <mergeCell ref="H7:H8"/>
    <mergeCell ref="I7:I8"/>
    <mergeCell ref="J7:J8"/>
    <mergeCell ref="K7:K8"/>
    <mergeCell ref="L7:L8"/>
    <mergeCell ref="E7:E8"/>
  </mergeCells>
  <phoneticPr fontId="0" type="noConversion"/>
  <pageMargins left="0.31496062992125984" right="0.31496062992125984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2014-04-11T02:46:42Z</cp:lastPrinted>
  <dcterms:created xsi:type="dcterms:W3CDTF">2014-04-11T02:39:59Z</dcterms:created>
  <dcterms:modified xsi:type="dcterms:W3CDTF">2018-02-28T04:32:29Z</dcterms:modified>
</cp:coreProperties>
</file>