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Я\Старый рабочий стол\САЙТ\Искра-ЭС\2020г\Об основных потребительских характеристиках услуг 2020\"/>
    </mc:Choice>
  </mc:AlternateContent>
  <xr:revisionPtr revIDLastSave="0" documentId="13_ncr:1_{23851410-B633-4440-A2EC-E9900A4878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 баланс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25" i="1"/>
  <c r="J25" i="1"/>
  <c r="I25" i="1"/>
  <c r="H40" i="1"/>
  <c r="K40" i="1"/>
  <c r="K29" i="1"/>
  <c r="J29" i="1"/>
  <c r="J27" i="1" s="1"/>
  <c r="I27" i="1"/>
  <c r="L30" i="1"/>
  <c r="K30" i="1"/>
  <c r="K27" i="1" s="1"/>
  <c r="L27" i="1"/>
  <c r="H27" i="1" l="1"/>
  <c r="K11" i="1"/>
  <c r="J11" i="1"/>
  <c r="L11" i="1"/>
  <c r="I11" i="1"/>
  <c r="H16" i="1"/>
  <c r="C44" i="1"/>
  <c r="C27" i="1"/>
  <c r="E11" i="1" l="1"/>
  <c r="F11" i="1"/>
  <c r="G11" i="1"/>
  <c r="D11" i="1"/>
  <c r="C16" i="1"/>
  <c r="C11" i="1" l="1"/>
  <c r="L25" i="1"/>
  <c r="K25" i="1" l="1"/>
  <c r="I9" i="1" l="1"/>
  <c r="J9" i="1"/>
  <c r="K9" i="1"/>
  <c r="L9" i="1"/>
  <c r="C43" i="1" l="1"/>
  <c r="G27" i="1"/>
  <c r="F27" i="1"/>
  <c r="E27" i="1"/>
  <c r="D27" i="1"/>
  <c r="E25" i="1"/>
  <c r="D25" i="1"/>
  <c r="G9" i="1"/>
  <c r="E9" i="1"/>
  <c r="H43" i="1" l="1"/>
  <c r="F9" i="1"/>
  <c r="F25" i="1" l="1"/>
  <c r="H30" i="1"/>
  <c r="C37" i="1"/>
  <c r="C38" i="1"/>
  <c r="C39" i="1"/>
  <c r="C36" i="1"/>
  <c r="C35" i="1"/>
  <c r="C34" i="1"/>
  <c r="C33" i="1"/>
  <c r="C32" i="1"/>
  <c r="G25" i="1"/>
  <c r="C30" i="1"/>
  <c r="H42" i="1"/>
  <c r="H41" i="1"/>
  <c r="D9" i="1"/>
  <c r="C9" i="1" s="1"/>
  <c r="H29" i="1"/>
  <c r="H13" i="1"/>
  <c r="H14" i="1"/>
  <c r="H15" i="1"/>
  <c r="H17" i="1"/>
  <c r="H18" i="1"/>
  <c r="H20" i="1"/>
  <c r="H21" i="1"/>
  <c r="H22" i="1"/>
  <c r="H23" i="1"/>
  <c r="H24" i="1"/>
  <c r="H32" i="1"/>
  <c r="H33" i="1"/>
  <c r="C13" i="1"/>
  <c r="C14" i="1"/>
  <c r="C15" i="1"/>
  <c r="C17" i="1"/>
  <c r="C20" i="1"/>
  <c r="C21" i="1"/>
  <c r="C22" i="1"/>
  <c r="C23" i="1"/>
  <c r="C24" i="1"/>
  <c r="C29" i="1"/>
  <c r="C40" i="1"/>
  <c r="C41" i="1"/>
  <c r="C42" i="1"/>
  <c r="C25" i="1" l="1"/>
  <c r="H9" i="1"/>
  <c r="K44" i="1" s="1"/>
  <c r="H11" i="1"/>
</calcChain>
</file>

<file path=xl/sharedStrings.xml><?xml version="1.0" encoding="utf-8"?>
<sst xmlns="http://schemas.openxmlformats.org/spreadsheetml/2006/main" count="81" uniqueCount="66">
  <si>
    <t>№п/п</t>
  </si>
  <si>
    <t>Показатели</t>
  </si>
  <si>
    <t>Всего</t>
  </si>
  <si>
    <t>ВН</t>
  </si>
  <si>
    <t>СН1</t>
  </si>
  <si>
    <t>СН2</t>
  </si>
  <si>
    <t>НН</t>
  </si>
  <si>
    <t>1.3.</t>
  </si>
  <si>
    <t>1.4.</t>
  </si>
  <si>
    <t>Поступление в сеть из смежных сетевых организаций</t>
  </si>
  <si>
    <t>в том числе:</t>
  </si>
  <si>
    <t>Поступление эл.энергии в сеть</t>
  </si>
  <si>
    <t>1.1.1</t>
  </si>
  <si>
    <t>1.1.2</t>
  </si>
  <si>
    <t>Поступление в сеть от генерирующих компаний и блок-станций</t>
  </si>
  <si>
    <t>Поступление в сеть из других уровней напряжения (трансформация)</t>
  </si>
  <si>
    <t>1.3.1</t>
  </si>
  <si>
    <t>1.3.2</t>
  </si>
  <si>
    <t>1.3.3</t>
  </si>
  <si>
    <t>1.3.4</t>
  </si>
  <si>
    <t>Поступление из сетей ФСК</t>
  </si>
  <si>
    <t>2</t>
  </si>
  <si>
    <t>1</t>
  </si>
  <si>
    <t>2.1</t>
  </si>
  <si>
    <t>2.2</t>
  </si>
  <si>
    <t>Отпуск из сети</t>
  </si>
  <si>
    <t>Отпуск из сети потребителям</t>
  </si>
  <si>
    <t>Отпуск из сети в смежные сетевые организации</t>
  </si>
  <si>
    <t>3</t>
  </si>
  <si>
    <t>Собственное потребление</t>
  </si>
  <si>
    <t>4</t>
  </si>
  <si>
    <t>Фактические потери в сетях</t>
  </si>
  <si>
    <t>Фактические потери, %</t>
  </si>
  <si>
    <t>2.1.1</t>
  </si>
  <si>
    <t>потребителям - юридическим лицам</t>
  </si>
  <si>
    <t>2.1.2</t>
  </si>
  <si>
    <t>населению и приравненным к ним группам</t>
  </si>
  <si>
    <t>2.1.2.1</t>
  </si>
  <si>
    <t>2.1.2.2</t>
  </si>
  <si>
    <t>2.3</t>
  </si>
  <si>
    <t>Отпуск в сеть других уровней напряжения</t>
  </si>
  <si>
    <t>Факт</t>
  </si>
  <si>
    <t>План</t>
  </si>
  <si>
    <t>тыс.кВт*ч</t>
  </si>
  <si>
    <t>О фактической мощности данных нет</t>
  </si>
  <si>
    <t>из сетей филиала ПАО "МРСК Сибири" - "Красноярскэнерго"</t>
  </si>
  <si>
    <t>2.1.2.3</t>
  </si>
  <si>
    <t>2.1.2.4</t>
  </si>
  <si>
    <t>2.1.2.5</t>
  </si>
  <si>
    <t>2.1.2.6</t>
  </si>
  <si>
    <t>населению, проживающему в городских населенных пунктах в домах, оборудованных электроплитами / электроотопительными установками в пределах социальной нормы</t>
  </si>
  <si>
    <t>населению, проживающему в городских населенных пунктах в домах, оборудованных электроплитами / электроотопительными установками сверх социальной нормы</t>
  </si>
  <si>
    <t>населению, проживающему в городских населенных пунктах в домах, не оборудованных электроплитами / электроотопительными установками сверх социальной нормы</t>
  </si>
  <si>
    <t>населению, проживающему в сельских населенных пунктах в домах, не оборудованных электроплитами / электроотопительными установками сверх социальной нормы</t>
  </si>
  <si>
    <t>населению, проживающему в сельских населенных пунктах в домах, оборудованных электроплитами / электроотопительными установками в пределах социальной нормы</t>
  </si>
  <si>
    <t>населению, проживающему в сельских населенных пунктах в домах, оборудованных электроплитами / электроотопительными установками сверх социальной нормы</t>
  </si>
  <si>
    <t>2.1.2.7</t>
  </si>
  <si>
    <t>Садоводческие, огородничесие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социальной нормы</t>
  </si>
  <si>
    <t>2.1.2.8</t>
  </si>
  <si>
    <t>Садоводческие, огородничесие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в пределах социальной нормы</t>
  </si>
  <si>
    <t>1.1.3</t>
  </si>
  <si>
    <t>из сетей АО "Красноярская региональная энергетическая компания"</t>
  </si>
  <si>
    <t>Баланс электрической энергии в сетях по уровням напряжений  ООО "Искра-Энергосети" за 2020год</t>
  </si>
  <si>
    <t>1.1.4</t>
  </si>
  <si>
    <t>из сетей ООО "КрасЭлектроСеть"</t>
  </si>
  <si>
    <t>из сетей ООО "ЕнисейСетьСервис"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</si>
</sst>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5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Border="0">
      <alignment horizontal="center" vertical="center" wrapText="1"/>
    </xf>
    <xf numFmtId="0" fontId="5" fillId="0" borderId="1" applyBorder="0">
      <alignment horizontal="center" vertical="center" wrapText="1"/>
    </xf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" fontId="6" fillId="2" borderId="0" applyBorder="0">
      <alignment horizontal="right"/>
    </xf>
  </cellStyleXfs>
  <cellXfs count="72">
    <xf numFmtId="0" fontId="0" fillId="0" borderId="0" xfId="0"/>
    <xf numFmtId="0" fontId="2" fillId="0" borderId="0" xfId="6" applyFont="1"/>
    <xf numFmtId="49" fontId="7" fillId="0" borderId="0" xfId="6" applyNumberFormat="1" applyFont="1" applyAlignment="1">
      <alignment horizontal="left"/>
    </xf>
    <xf numFmtId="0" fontId="8" fillId="0" borderId="0" xfId="0" applyFont="1"/>
    <xf numFmtId="0" fontId="9" fillId="0" borderId="0" xfId="6" applyFont="1" applyAlignment="1">
      <alignment horizontal="center"/>
    </xf>
    <xf numFmtId="0" fontId="2" fillId="0" borderId="0" xfId="5" applyFont="1" applyBorder="1"/>
    <xf numFmtId="2" fontId="2" fillId="0" borderId="0" xfId="5" applyNumberFormat="1" applyFont="1" applyBorder="1"/>
    <xf numFmtId="2" fontId="11" fillId="0" borderId="0" xfId="6" applyNumberFormat="1" applyFont="1" applyBorder="1" applyAlignment="1">
      <alignment horizontal="center"/>
    </xf>
    <xf numFmtId="0" fontId="9" fillId="0" borderId="2" xfId="6" applyFont="1" applyBorder="1" applyAlignment="1">
      <alignment vertical="center" wrapText="1" shrinkToFit="1"/>
    </xf>
    <xf numFmtId="0" fontId="9" fillId="0" borderId="3" xfId="6" applyFont="1" applyBorder="1" applyAlignment="1">
      <alignment vertical="center" wrapText="1" shrinkToFit="1"/>
    </xf>
    <xf numFmtId="0" fontId="12" fillId="0" borderId="0" xfId="5" applyFont="1" applyAlignment="1">
      <alignment horizontal="center" vertical="justify"/>
    </xf>
    <xf numFmtId="49" fontId="9" fillId="0" borderId="4" xfId="6" applyNumberFormat="1" applyFont="1" applyBorder="1" applyAlignment="1">
      <alignment horizontal="left"/>
    </xf>
    <xf numFmtId="0" fontId="10" fillId="0" borderId="2" xfId="6" applyFont="1" applyBorder="1" applyAlignment="1">
      <alignment vertical="center" wrapText="1" shrinkToFit="1"/>
    </xf>
    <xf numFmtId="49" fontId="9" fillId="0" borderId="4" xfId="6" applyNumberFormat="1" applyFont="1" applyBorder="1"/>
    <xf numFmtId="49" fontId="9" fillId="0" borderId="5" xfId="6" applyNumberFormat="1" applyFont="1" applyBorder="1"/>
    <xf numFmtId="49" fontId="9" fillId="0" borderId="6" xfId="6" applyNumberFormat="1" applyFont="1" applyBorder="1"/>
    <xf numFmtId="0" fontId="9" fillId="0" borderId="7" xfId="6" applyFont="1" applyBorder="1" applyAlignment="1">
      <alignment vertical="center" wrapText="1" shrinkToFit="1"/>
    </xf>
    <xf numFmtId="164" fontId="9" fillId="0" borderId="4" xfId="6" applyNumberFormat="1" applyFont="1" applyFill="1" applyBorder="1" applyAlignment="1">
      <alignment horizontal="center"/>
    </xf>
    <xf numFmtId="0" fontId="8" fillId="0" borderId="0" xfId="0" applyFont="1" applyFill="1"/>
    <xf numFmtId="165" fontId="10" fillId="0" borderId="7" xfId="6" applyNumberFormat="1" applyFont="1" applyFill="1" applyBorder="1" applyAlignment="1">
      <alignment horizontal="center"/>
    </xf>
    <xf numFmtId="49" fontId="9" fillId="0" borderId="0" xfId="6" applyNumberFormat="1" applyFont="1" applyBorder="1"/>
    <xf numFmtId="0" fontId="9" fillId="0" borderId="0" xfId="6" applyFont="1" applyBorder="1" applyAlignment="1">
      <alignment vertical="center" wrapText="1" shrinkToFit="1"/>
    </xf>
    <xf numFmtId="164" fontId="9" fillId="0" borderId="0" xfId="6" applyNumberFormat="1" applyFont="1" applyBorder="1" applyAlignment="1">
      <alignment horizontal="center"/>
    </xf>
    <xf numFmtId="165" fontId="10" fillId="0" borderId="0" xfId="6" applyNumberFormat="1" applyFont="1" applyBorder="1" applyAlignment="1">
      <alignment horizontal="center"/>
    </xf>
    <xf numFmtId="164" fontId="9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4" fontId="9" fillId="0" borderId="6" xfId="6" applyNumberFormat="1" applyFont="1" applyFill="1" applyBorder="1" applyAlignment="1">
      <alignment horizontal="center"/>
    </xf>
    <xf numFmtId="164" fontId="9" fillId="0" borderId="2" xfId="6" applyNumberFormat="1" applyFont="1" applyFill="1" applyBorder="1" applyAlignment="1">
      <alignment horizontal="center"/>
    </xf>
    <xf numFmtId="165" fontId="10" fillId="0" borderId="2" xfId="6" applyNumberFormat="1" applyFont="1" applyFill="1" applyBorder="1" applyAlignment="1">
      <alignment horizontal="center"/>
    </xf>
    <xf numFmtId="165" fontId="10" fillId="0" borderId="8" xfId="6" applyNumberFormat="1" applyFont="1" applyFill="1" applyBorder="1" applyAlignment="1">
      <alignment horizontal="center"/>
    </xf>
    <xf numFmtId="164" fontId="9" fillId="0" borderId="3" xfId="6" applyNumberFormat="1" applyFont="1" applyFill="1" applyBorder="1" applyAlignment="1">
      <alignment horizontal="center"/>
    </xf>
    <xf numFmtId="165" fontId="10" fillId="0" borderId="3" xfId="6" applyNumberFormat="1" applyFont="1" applyFill="1" applyBorder="1" applyAlignment="1">
      <alignment horizontal="center"/>
    </xf>
    <xf numFmtId="165" fontId="8" fillId="0" borderId="2" xfId="0" applyNumberFormat="1" applyFont="1" applyFill="1" applyBorder="1"/>
    <xf numFmtId="164" fontId="9" fillId="0" borderId="5" xfId="6" applyNumberFormat="1" applyFont="1" applyFill="1" applyBorder="1" applyAlignment="1">
      <alignment horizontal="center"/>
    </xf>
    <xf numFmtId="165" fontId="10" fillId="0" borderId="9" xfId="6" applyNumberFormat="1" applyFont="1" applyFill="1" applyBorder="1" applyAlignment="1">
      <alignment horizontal="center"/>
    </xf>
    <xf numFmtId="164" fontId="10" fillId="0" borderId="2" xfId="6" applyNumberFormat="1" applyFont="1" applyFill="1" applyBorder="1" applyAlignment="1">
      <alignment horizontal="center"/>
    </xf>
    <xf numFmtId="164" fontId="8" fillId="0" borderId="2" xfId="0" applyNumberFormat="1" applyFont="1" applyFill="1" applyBorder="1"/>
    <xf numFmtId="164" fontId="10" fillId="0" borderId="25" xfId="6" applyNumberFormat="1" applyFont="1" applyFill="1" applyBorder="1" applyAlignment="1">
      <alignment horizontal="center"/>
    </xf>
    <xf numFmtId="164" fontId="9" fillId="0" borderId="7" xfId="6" applyNumberFormat="1" applyFont="1" applyFill="1" applyBorder="1" applyAlignment="1">
      <alignment horizontal="center"/>
    </xf>
    <xf numFmtId="164" fontId="10" fillId="0" borderId="7" xfId="6" applyNumberFormat="1" applyFont="1" applyFill="1" applyBorder="1" applyAlignment="1">
      <alignment horizontal="center"/>
    </xf>
    <xf numFmtId="164" fontId="10" fillId="0" borderId="3" xfId="6" applyNumberFormat="1" applyFont="1" applyFill="1" applyBorder="1" applyAlignment="1">
      <alignment horizontal="center"/>
    </xf>
    <xf numFmtId="164" fontId="10" fillId="0" borderId="26" xfId="6" applyNumberFormat="1" applyFont="1" applyFill="1" applyBorder="1" applyAlignment="1">
      <alignment horizontal="center"/>
    </xf>
    <xf numFmtId="0" fontId="14" fillId="0" borderId="0" xfId="0" applyFont="1"/>
    <xf numFmtId="164" fontId="8" fillId="0" borderId="0" xfId="0" applyNumberFormat="1" applyFont="1" applyFill="1"/>
    <xf numFmtId="0" fontId="13" fillId="0" borderId="0" xfId="6" applyFont="1" applyAlignment="1">
      <alignment horizontal="center" vertical="justify"/>
    </xf>
    <xf numFmtId="0" fontId="9" fillId="0" borderId="16" xfId="6" applyFont="1" applyBorder="1" applyAlignment="1">
      <alignment horizontal="center" vertical="center" wrapText="1" shrinkToFit="1"/>
    </xf>
    <xf numFmtId="0" fontId="9" fillId="0" borderId="17" xfId="6" applyFont="1" applyBorder="1" applyAlignment="1">
      <alignment horizontal="center" vertical="center" wrapText="1" shrinkToFit="1"/>
    </xf>
    <xf numFmtId="0" fontId="9" fillId="0" borderId="18" xfId="6" applyFont="1" applyBorder="1" applyAlignment="1">
      <alignment horizontal="center" vertical="center" wrapText="1" shrinkToFit="1"/>
    </xf>
    <xf numFmtId="0" fontId="9" fillId="0" borderId="19" xfId="6" applyFont="1" applyFill="1" applyBorder="1" applyAlignment="1">
      <alignment horizontal="center"/>
    </xf>
    <xf numFmtId="0" fontId="9" fillId="0" borderId="13" xfId="6" applyFont="1" applyFill="1" applyBorder="1" applyAlignment="1">
      <alignment horizontal="center"/>
    </xf>
    <xf numFmtId="0" fontId="9" fillId="0" borderId="14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 vertical="center" wrapText="1" shrinkToFit="1"/>
    </xf>
    <xf numFmtId="0" fontId="9" fillId="0" borderId="20" xfId="6" applyFont="1" applyFill="1" applyBorder="1" applyAlignment="1">
      <alignment horizontal="center" vertical="center" wrapText="1" shrinkToFit="1"/>
    </xf>
    <xf numFmtId="0" fontId="9" fillId="0" borderId="10" xfId="6" applyFont="1" applyFill="1" applyBorder="1" applyAlignment="1">
      <alignment horizontal="center" vertical="center" wrapText="1" shrinkToFit="1"/>
    </xf>
    <xf numFmtId="0" fontId="9" fillId="0" borderId="21" xfId="6" applyFont="1" applyFill="1" applyBorder="1" applyAlignment="1">
      <alignment horizontal="center" vertical="center" wrapText="1" shrinkToFit="1"/>
    </xf>
    <xf numFmtId="0" fontId="9" fillId="0" borderId="12" xfId="6" applyFont="1" applyFill="1" applyBorder="1" applyAlignment="1">
      <alignment horizontal="center" vertical="center" wrapText="1" shrinkToFit="1"/>
    </xf>
    <xf numFmtId="0" fontId="9" fillId="0" borderId="22" xfId="6" applyFont="1" applyFill="1" applyBorder="1" applyAlignment="1">
      <alignment horizontal="center" vertical="center" wrapText="1" shrinkToFit="1"/>
    </xf>
    <xf numFmtId="0" fontId="9" fillId="0" borderId="10" xfId="6" applyFont="1" applyBorder="1" applyAlignment="1">
      <alignment horizontal="center" vertical="center" wrapText="1" shrinkToFit="1"/>
    </xf>
    <xf numFmtId="0" fontId="9" fillId="0" borderId="11" xfId="6" applyFont="1" applyBorder="1" applyAlignment="1">
      <alignment horizontal="center" vertical="center" wrapText="1" shrinkToFit="1"/>
    </xf>
    <xf numFmtId="0" fontId="9" fillId="0" borderId="23" xfId="6" applyFont="1" applyBorder="1" applyAlignment="1">
      <alignment horizontal="center" vertical="center" wrapText="1" shrinkToFit="1"/>
    </xf>
    <xf numFmtId="0" fontId="9" fillId="0" borderId="24" xfId="6" applyFont="1" applyBorder="1" applyAlignment="1">
      <alignment horizontal="center" vertical="center" wrapText="1" shrinkToFit="1"/>
    </xf>
    <xf numFmtId="0" fontId="9" fillId="0" borderId="13" xfId="6" applyFont="1" applyBorder="1" applyAlignment="1">
      <alignment horizontal="center"/>
    </xf>
    <xf numFmtId="0" fontId="9" fillId="0" borderId="1" xfId="6" applyFont="1" applyBorder="1" applyAlignment="1">
      <alignment horizontal="center" vertical="center" wrapText="1" shrinkToFit="1"/>
    </xf>
    <xf numFmtId="0" fontId="9" fillId="0" borderId="15" xfId="6" applyFont="1" applyBorder="1" applyAlignment="1">
      <alignment horizontal="center" vertical="center" wrapText="1" shrinkToFit="1"/>
    </xf>
    <xf numFmtId="165" fontId="10" fillId="0" borderId="27" xfId="6" applyNumberFormat="1" applyFont="1" applyFill="1" applyBorder="1" applyAlignment="1">
      <alignment horizontal="center"/>
    </xf>
    <xf numFmtId="164" fontId="9" fillId="3" borderId="2" xfId="6" applyNumberFormat="1" applyFont="1" applyFill="1" applyBorder="1" applyAlignment="1">
      <alignment horizontal="center"/>
    </xf>
    <xf numFmtId="164" fontId="10" fillId="3" borderId="2" xfId="6" applyNumberFormat="1" applyFont="1" applyFill="1" applyBorder="1" applyAlignment="1">
      <alignment horizontal="center"/>
    </xf>
    <xf numFmtId="164" fontId="10" fillId="3" borderId="25" xfId="6" applyNumberFormat="1" applyFont="1" applyFill="1" applyBorder="1" applyAlignment="1">
      <alignment horizontal="center"/>
    </xf>
    <xf numFmtId="164" fontId="9" fillId="3" borderId="4" xfId="6" applyNumberFormat="1" applyFont="1" applyFill="1" applyBorder="1" applyAlignment="1">
      <alignment horizontal="center"/>
    </xf>
    <xf numFmtId="165" fontId="10" fillId="3" borderId="2" xfId="6" applyNumberFormat="1" applyFont="1" applyFill="1" applyBorder="1" applyAlignment="1">
      <alignment horizontal="center"/>
    </xf>
    <xf numFmtId="165" fontId="10" fillId="3" borderId="8" xfId="6" applyNumberFormat="1" applyFont="1" applyFill="1" applyBorder="1" applyAlignment="1">
      <alignment horizontal="center"/>
    </xf>
    <xf numFmtId="164" fontId="8" fillId="0" borderId="0" xfId="0" applyNumberFormat="1" applyFont="1"/>
  </cellXfs>
  <cellStyles count="9">
    <cellStyle name="Гиперссылка_табл1.19 кальк" xfId="1" xr:uid="{00000000-0005-0000-0000-000000000000}"/>
    <cellStyle name="Заголовок" xfId="2" xr:uid="{00000000-0005-0000-0000-000001000000}"/>
    <cellStyle name="ЗаголовокСтолбца" xfId="3" xr:uid="{00000000-0005-0000-0000-000002000000}"/>
    <cellStyle name="Обычный" xfId="0" builtinId="0"/>
    <cellStyle name="Обычный 2" xfId="4" xr:uid="{00000000-0005-0000-0000-000004000000}"/>
    <cellStyle name="Обычный 3" xfId="5" xr:uid="{00000000-0005-0000-0000-000005000000}"/>
    <cellStyle name="Обычный_2006 Расчет тарифа эл.эн." xfId="6" xr:uid="{00000000-0005-0000-0000-000006000000}"/>
    <cellStyle name="Процентный 2" xfId="7" xr:uid="{00000000-0005-0000-0000-000007000000}"/>
    <cellStyle name="Формула" xfId="8" xr:uid="{00000000-0005-0000-0000-00000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zoomScale="77" zoomScaleNormal="77" workbookViewId="0">
      <selection activeCell="H46" sqref="H46"/>
    </sheetView>
  </sheetViews>
  <sheetFormatPr defaultColWidth="8.7109375" defaultRowHeight="15" x14ac:dyDescent="0.25"/>
  <cols>
    <col min="1" max="1" width="11.5703125" style="3" bestFit="1" customWidth="1"/>
    <col min="2" max="2" width="80.85546875" style="3" customWidth="1"/>
    <col min="3" max="3" width="14" style="3" customWidth="1"/>
    <col min="4" max="4" width="13.42578125" style="3" customWidth="1"/>
    <col min="5" max="5" width="14" style="3" customWidth="1"/>
    <col min="6" max="6" width="13.140625" style="3" customWidth="1"/>
    <col min="7" max="7" width="14" style="3" customWidth="1"/>
    <col min="8" max="8" width="13.5703125" style="3" customWidth="1"/>
    <col min="9" max="9" width="13.28515625" style="3" customWidth="1"/>
    <col min="10" max="10" width="14.7109375" style="3" customWidth="1"/>
    <col min="11" max="11" width="14.42578125" style="3" customWidth="1"/>
    <col min="12" max="12" width="15" style="3" customWidth="1"/>
    <col min="13" max="13" width="8.7109375" style="3"/>
    <col min="14" max="14" width="12.5703125" style="3" customWidth="1"/>
    <col min="15" max="16384" width="8.7109375" style="3"/>
  </cols>
  <sheetData>
    <row r="1" spans="1:12" x14ac:dyDescent="0.25">
      <c r="A1" s="1"/>
      <c r="B1" s="1"/>
      <c r="C1" s="1"/>
      <c r="D1" s="1"/>
      <c r="E1" s="1"/>
      <c r="F1" s="2"/>
      <c r="G1" s="2"/>
    </row>
    <row r="2" spans="1:12" x14ac:dyDescent="0.25">
      <c r="A2" s="1"/>
      <c r="B2" s="1"/>
      <c r="C2" s="1"/>
      <c r="D2" s="1"/>
      <c r="E2" s="1"/>
      <c r="F2" s="1"/>
      <c r="G2" s="1"/>
    </row>
    <row r="3" spans="1:12" ht="15" customHeight="1" x14ac:dyDescent="0.25">
      <c r="A3" s="44" t="s">
        <v>62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3.2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23.25" customHeight="1" thickBot="1" x14ac:dyDescent="0.3">
      <c r="A5" s="10"/>
      <c r="B5" s="10"/>
      <c r="C5" s="10"/>
      <c r="D5" s="10"/>
      <c r="E5" s="10"/>
      <c r="F5" s="10"/>
      <c r="G5" s="4" t="s">
        <v>43</v>
      </c>
      <c r="H5" s="10"/>
      <c r="I5" s="10"/>
      <c r="J5" s="10"/>
      <c r="K5" s="10"/>
      <c r="L5" s="4" t="s">
        <v>43</v>
      </c>
    </row>
    <row r="6" spans="1:12" ht="16.5" thickBot="1" x14ac:dyDescent="0.3">
      <c r="A6" s="45" t="s">
        <v>0</v>
      </c>
      <c r="B6" s="45" t="s">
        <v>1</v>
      </c>
      <c r="C6" s="61" t="s">
        <v>41</v>
      </c>
      <c r="D6" s="61"/>
      <c r="E6" s="61"/>
      <c r="F6" s="61"/>
      <c r="G6" s="61"/>
      <c r="H6" s="48" t="s">
        <v>42</v>
      </c>
      <c r="I6" s="49"/>
      <c r="J6" s="49"/>
      <c r="K6" s="49"/>
      <c r="L6" s="50"/>
    </row>
    <row r="7" spans="1:12" ht="16.5" customHeight="1" x14ac:dyDescent="0.25">
      <c r="A7" s="46"/>
      <c r="B7" s="46"/>
      <c r="C7" s="62" t="s">
        <v>2</v>
      </c>
      <c r="D7" s="57" t="s">
        <v>3</v>
      </c>
      <c r="E7" s="57" t="s">
        <v>4</v>
      </c>
      <c r="F7" s="57" t="s">
        <v>5</v>
      </c>
      <c r="G7" s="59" t="s">
        <v>6</v>
      </c>
      <c r="H7" s="51" t="s">
        <v>2</v>
      </c>
      <c r="I7" s="53" t="s">
        <v>3</v>
      </c>
      <c r="J7" s="53" t="s">
        <v>4</v>
      </c>
      <c r="K7" s="53" t="s">
        <v>5</v>
      </c>
      <c r="L7" s="55" t="s">
        <v>6</v>
      </c>
    </row>
    <row r="8" spans="1:12" ht="15.75" customHeight="1" thickBot="1" x14ac:dyDescent="0.3">
      <c r="A8" s="47"/>
      <c r="B8" s="47"/>
      <c r="C8" s="63"/>
      <c r="D8" s="58"/>
      <c r="E8" s="58"/>
      <c r="F8" s="58"/>
      <c r="G8" s="60"/>
      <c r="H8" s="52"/>
      <c r="I8" s="54"/>
      <c r="J8" s="54"/>
      <c r="K8" s="54"/>
      <c r="L8" s="56"/>
    </row>
    <row r="9" spans="1:12" ht="15.6" customHeight="1" x14ac:dyDescent="0.25">
      <c r="A9" s="15" t="s">
        <v>22</v>
      </c>
      <c r="B9" s="16" t="s">
        <v>11</v>
      </c>
      <c r="C9" s="38">
        <f>D9+E9+F9+G9</f>
        <v>57363.663</v>
      </c>
      <c r="D9" s="39">
        <f>D11+D17+D18+D24</f>
        <v>46198.481</v>
      </c>
      <c r="E9" s="39">
        <f>E11+E17+E18+E24</f>
        <v>97.858999999999995</v>
      </c>
      <c r="F9" s="39">
        <f>F11+F17+F18+F24</f>
        <v>11059.234000000002</v>
      </c>
      <c r="G9" s="39">
        <f>G11+G17+G18+G24</f>
        <v>8.0890000000000004</v>
      </c>
      <c r="H9" s="26">
        <f>I9+J9+K9+L9</f>
        <v>55838.192999999999</v>
      </c>
      <c r="I9" s="19">
        <f t="shared" ref="I9:J9" si="0">I11</f>
        <v>44506.137999999999</v>
      </c>
      <c r="J9" s="19">
        <f t="shared" si="0"/>
        <v>38.317</v>
      </c>
      <c r="K9" s="19">
        <f>K11</f>
        <v>11284.269</v>
      </c>
      <c r="L9" s="64">
        <f>L11</f>
        <v>9.4689999999999994</v>
      </c>
    </row>
    <row r="10" spans="1:12" ht="15.6" customHeight="1" x14ac:dyDescent="0.25">
      <c r="A10" s="13"/>
      <c r="B10" s="12" t="s">
        <v>10</v>
      </c>
      <c r="C10" s="27"/>
      <c r="D10" s="35"/>
      <c r="E10" s="35"/>
      <c r="F10" s="35"/>
      <c r="G10" s="37"/>
      <c r="H10" s="17"/>
      <c r="I10" s="28"/>
      <c r="J10" s="28"/>
      <c r="K10" s="28"/>
      <c r="L10" s="29"/>
    </row>
    <row r="11" spans="1:12" ht="17.100000000000001" customHeight="1" x14ac:dyDescent="0.25">
      <c r="A11" s="11">
        <v>1.1000000000000001</v>
      </c>
      <c r="B11" s="8" t="s">
        <v>9</v>
      </c>
      <c r="C11" s="27">
        <f>D11+E11+F11+G11</f>
        <v>57363.663</v>
      </c>
      <c r="D11" s="35">
        <f>D13+D14+D15+D16</f>
        <v>46198.481</v>
      </c>
      <c r="E11" s="35">
        <f t="shared" ref="E11:G11" si="1">E13+E14+E15+E16</f>
        <v>97.858999999999995</v>
      </c>
      <c r="F11" s="35">
        <f t="shared" si="1"/>
        <v>11059.234000000002</v>
      </c>
      <c r="G11" s="35">
        <f t="shared" si="1"/>
        <v>8.0890000000000004</v>
      </c>
      <c r="H11" s="17">
        <f t="shared" ref="H11:H33" si="2">I11+J11+K11+L11</f>
        <v>55838.192999999999</v>
      </c>
      <c r="I11" s="28">
        <f>I13+I14+I15+I16</f>
        <v>44506.137999999999</v>
      </c>
      <c r="J11" s="28">
        <f t="shared" ref="J11:L11" si="3">J13+J14+J15+J16</f>
        <v>38.317</v>
      </c>
      <c r="K11" s="28">
        <f>K13+K14+K15+K16</f>
        <v>11284.269</v>
      </c>
      <c r="L11" s="28">
        <f t="shared" si="3"/>
        <v>9.4689999999999994</v>
      </c>
    </row>
    <row r="12" spans="1:12" ht="17.100000000000001" customHeight="1" x14ac:dyDescent="0.25">
      <c r="A12" s="13"/>
      <c r="B12" s="12" t="s">
        <v>10</v>
      </c>
      <c r="C12" s="27"/>
      <c r="D12" s="35"/>
      <c r="E12" s="35"/>
      <c r="F12" s="35"/>
      <c r="G12" s="37"/>
      <c r="H12" s="17"/>
      <c r="I12" s="28"/>
      <c r="J12" s="28"/>
      <c r="K12" s="28"/>
      <c r="L12" s="29"/>
    </row>
    <row r="13" spans="1:12" ht="18.600000000000001" customHeight="1" x14ac:dyDescent="0.25">
      <c r="A13" s="11" t="s">
        <v>12</v>
      </c>
      <c r="B13" s="12" t="s">
        <v>45</v>
      </c>
      <c r="C13" s="27">
        <f t="shared" ref="C11:C42" si="4">D13+E13+F13+G13</f>
        <v>56720.083999999995</v>
      </c>
      <c r="D13" s="35">
        <v>46198.481</v>
      </c>
      <c r="E13" s="35">
        <v>97.858999999999995</v>
      </c>
      <c r="F13" s="35">
        <v>10423.744000000001</v>
      </c>
      <c r="G13" s="37"/>
      <c r="H13" s="17">
        <f t="shared" si="2"/>
        <v>55293.39</v>
      </c>
      <c r="I13" s="28">
        <v>44506.137999999999</v>
      </c>
      <c r="J13" s="28">
        <v>38.317</v>
      </c>
      <c r="K13" s="28">
        <v>10748.934999999999</v>
      </c>
      <c r="L13" s="29"/>
    </row>
    <row r="14" spans="1:12" ht="15.75" x14ac:dyDescent="0.25">
      <c r="A14" s="11" t="s">
        <v>13</v>
      </c>
      <c r="B14" s="12" t="s">
        <v>64</v>
      </c>
      <c r="C14" s="27">
        <f>E18+E14+F14+G14</f>
        <v>189.358</v>
      </c>
      <c r="D14" s="18"/>
      <c r="E14" s="35"/>
      <c r="F14" s="35">
        <v>189.358</v>
      </c>
      <c r="G14" s="37"/>
      <c r="H14" s="17">
        <f t="shared" si="2"/>
        <v>235.52600000000001</v>
      </c>
      <c r="I14" s="28"/>
      <c r="J14" s="28"/>
      <c r="K14" s="28">
        <v>235.52600000000001</v>
      </c>
      <c r="L14" s="29"/>
    </row>
    <row r="15" spans="1:12" ht="15.75" x14ac:dyDescent="0.25">
      <c r="A15" s="11" t="s">
        <v>60</v>
      </c>
      <c r="B15" s="12" t="s">
        <v>61</v>
      </c>
      <c r="C15" s="27">
        <f t="shared" si="4"/>
        <v>368.91300000000001</v>
      </c>
      <c r="D15" s="35"/>
      <c r="E15" s="36"/>
      <c r="F15" s="35">
        <v>360.82400000000001</v>
      </c>
      <c r="G15" s="37">
        <v>8.0890000000000004</v>
      </c>
      <c r="H15" s="17">
        <f t="shared" si="2"/>
        <v>309.27699999999999</v>
      </c>
      <c r="I15" s="28"/>
      <c r="J15" s="32"/>
      <c r="K15" s="28">
        <v>299.80799999999999</v>
      </c>
      <c r="L15" s="29">
        <v>9.4689999999999994</v>
      </c>
    </row>
    <row r="16" spans="1:12" ht="15.75" x14ac:dyDescent="0.25">
      <c r="A16" s="11" t="s">
        <v>63</v>
      </c>
      <c r="B16" s="12" t="s">
        <v>65</v>
      </c>
      <c r="C16" s="27">
        <f t="shared" si="4"/>
        <v>85.308000000000007</v>
      </c>
      <c r="D16" s="35"/>
      <c r="E16" s="36"/>
      <c r="F16" s="35">
        <v>85.308000000000007</v>
      </c>
      <c r="G16" s="37"/>
      <c r="H16" s="17">
        <f t="shared" si="2"/>
        <v>0</v>
      </c>
      <c r="I16" s="28"/>
      <c r="J16" s="32"/>
      <c r="K16" s="28">
        <v>0</v>
      </c>
      <c r="L16" s="29"/>
    </row>
    <row r="17" spans="1:12" ht="15.75" x14ac:dyDescent="0.25">
      <c r="A17" s="11">
        <v>1.2</v>
      </c>
      <c r="B17" s="8" t="s">
        <v>14</v>
      </c>
      <c r="C17" s="27">
        <f t="shared" si="4"/>
        <v>0</v>
      </c>
      <c r="D17" s="35"/>
      <c r="E17" s="36"/>
      <c r="F17" s="35"/>
      <c r="G17" s="37"/>
      <c r="H17" s="17">
        <f t="shared" si="2"/>
        <v>0</v>
      </c>
      <c r="I17" s="28"/>
      <c r="J17" s="32"/>
      <c r="K17" s="28"/>
      <c r="L17" s="29"/>
    </row>
    <row r="18" spans="1:12" ht="22.5" customHeight="1" x14ac:dyDescent="0.25">
      <c r="A18" s="13" t="s">
        <v>7</v>
      </c>
      <c r="B18" s="8" t="s">
        <v>15</v>
      </c>
      <c r="C18" s="27">
        <v>0</v>
      </c>
      <c r="D18" s="35"/>
      <c r="E18" s="35"/>
      <c r="F18" s="35"/>
      <c r="G18" s="37"/>
      <c r="H18" s="17">
        <f t="shared" si="2"/>
        <v>0</v>
      </c>
      <c r="I18" s="28"/>
      <c r="J18" s="28"/>
      <c r="K18" s="28"/>
      <c r="L18" s="29"/>
    </row>
    <row r="19" spans="1:12" ht="15.75" customHeight="1" x14ac:dyDescent="0.25">
      <c r="A19" s="13"/>
      <c r="B19" s="12" t="s">
        <v>10</v>
      </c>
      <c r="C19" s="27"/>
      <c r="D19" s="35"/>
      <c r="E19" s="35"/>
      <c r="F19" s="35"/>
      <c r="G19" s="37"/>
      <c r="H19" s="17"/>
      <c r="I19" s="28"/>
      <c r="J19" s="28"/>
      <c r="K19" s="28"/>
      <c r="L19" s="29"/>
    </row>
    <row r="20" spans="1:12" ht="15.75" customHeight="1" x14ac:dyDescent="0.25">
      <c r="A20" s="13" t="s">
        <v>16</v>
      </c>
      <c r="B20" s="12" t="s">
        <v>3</v>
      </c>
      <c r="C20" s="27">
        <f t="shared" si="4"/>
        <v>19498.982</v>
      </c>
      <c r="D20" s="35"/>
      <c r="E20" s="35">
        <v>0.61</v>
      </c>
      <c r="F20" s="35">
        <v>17109.392</v>
      </c>
      <c r="G20" s="37">
        <v>2388.98</v>
      </c>
      <c r="H20" s="17">
        <f t="shared" si="2"/>
        <v>0</v>
      </c>
      <c r="I20" s="28"/>
      <c r="J20" s="28"/>
      <c r="K20" s="28"/>
      <c r="L20" s="29"/>
    </row>
    <row r="21" spans="1:12" ht="16.5" customHeight="1" x14ac:dyDescent="0.25">
      <c r="A21" s="13" t="s">
        <v>17</v>
      </c>
      <c r="B21" s="12" t="s">
        <v>4</v>
      </c>
      <c r="C21" s="27">
        <f t="shared" si="4"/>
        <v>0</v>
      </c>
      <c r="D21" s="35"/>
      <c r="E21" s="35"/>
      <c r="F21" s="35"/>
      <c r="G21" s="37"/>
      <c r="H21" s="17">
        <f t="shared" si="2"/>
        <v>0</v>
      </c>
      <c r="I21" s="28"/>
      <c r="J21" s="28"/>
      <c r="K21" s="28"/>
      <c r="L21" s="29"/>
    </row>
    <row r="22" spans="1:12" ht="16.5" customHeight="1" x14ac:dyDescent="0.25">
      <c r="A22" s="13" t="s">
        <v>18</v>
      </c>
      <c r="B22" s="12" t="s">
        <v>5</v>
      </c>
      <c r="C22" s="27">
        <f t="shared" si="4"/>
        <v>0</v>
      </c>
      <c r="D22" s="35"/>
      <c r="E22" s="35"/>
      <c r="F22" s="35"/>
      <c r="G22" s="37"/>
      <c r="H22" s="17">
        <f t="shared" si="2"/>
        <v>0</v>
      </c>
      <c r="I22" s="28"/>
      <c r="J22" s="28"/>
      <c r="K22" s="28"/>
      <c r="L22" s="29"/>
    </row>
    <row r="23" spans="1:12" ht="15.75" customHeight="1" x14ac:dyDescent="0.25">
      <c r="A23" s="13" t="s">
        <v>19</v>
      </c>
      <c r="B23" s="12" t="s">
        <v>6</v>
      </c>
      <c r="C23" s="27">
        <f t="shared" si="4"/>
        <v>0</v>
      </c>
      <c r="D23" s="35"/>
      <c r="E23" s="35"/>
      <c r="F23" s="35"/>
      <c r="G23" s="37"/>
      <c r="H23" s="17">
        <f t="shared" si="2"/>
        <v>0</v>
      </c>
      <c r="I23" s="28"/>
      <c r="J23" s="28"/>
      <c r="K23" s="28"/>
      <c r="L23" s="29"/>
    </row>
    <row r="24" spans="1:12" ht="18" customHeight="1" x14ac:dyDescent="0.25">
      <c r="A24" s="13" t="s">
        <v>8</v>
      </c>
      <c r="B24" s="8" t="s">
        <v>20</v>
      </c>
      <c r="C24" s="27">
        <f t="shared" si="4"/>
        <v>0</v>
      </c>
      <c r="D24" s="35"/>
      <c r="E24" s="35"/>
      <c r="F24" s="35"/>
      <c r="G24" s="37"/>
      <c r="H24" s="17">
        <f t="shared" si="2"/>
        <v>0</v>
      </c>
      <c r="I24" s="28"/>
      <c r="J24" s="28"/>
      <c r="K24" s="28"/>
      <c r="L24" s="29"/>
    </row>
    <row r="25" spans="1:12" ht="17.45" customHeight="1" x14ac:dyDescent="0.25">
      <c r="A25" s="13" t="s">
        <v>21</v>
      </c>
      <c r="B25" s="8" t="s">
        <v>25</v>
      </c>
      <c r="C25" s="27">
        <f>D25+E25+F25+G25</f>
        <v>73832.115999999995</v>
      </c>
      <c r="D25" s="35">
        <f>D27+D40+D41</f>
        <v>43765.134999999995</v>
      </c>
      <c r="E25" s="35">
        <f>E27+E40+E41</f>
        <v>93.424999999999997</v>
      </c>
      <c r="F25" s="35">
        <f>F27+F40+F41</f>
        <v>27576.913999999997</v>
      </c>
      <c r="G25" s="35">
        <f>G27+G40+G41</f>
        <v>2396.6420000000003</v>
      </c>
      <c r="H25" s="17">
        <f>I25+J25+K25+L25</f>
        <v>54879.621999999996</v>
      </c>
      <c r="I25" s="28">
        <f>I27+I40+I41</f>
        <v>24548.244999999999</v>
      </c>
      <c r="J25" s="28">
        <f>J27+J40+J41</f>
        <v>78.298000000000002</v>
      </c>
      <c r="K25" s="28">
        <f>K27+K40+K41</f>
        <v>27667.822</v>
      </c>
      <c r="L25" s="29">
        <f>L27+L40+L41</f>
        <v>2585.2569999999996</v>
      </c>
    </row>
    <row r="26" spans="1:12" ht="17.45" customHeight="1" x14ac:dyDescent="0.25">
      <c r="A26" s="13"/>
      <c r="B26" s="12" t="s">
        <v>10</v>
      </c>
      <c r="C26" s="27"/>
      <c r="D26" s="35"/>
      <c r="E26" s="35"/>
      <c r="F26" s="35"/>
      <c r="G26" s="37"/>
      <c r="H26" s="17"/>
      <c r="I26" s="28"/>
      <c r="J26" s="28"/>
      <c r="K26" s="28"/>
      <c r="L26" s="29"/>
    </row>
    <row r="27" spans="1:12" ht="17.45" customHeight="1" x14ac:dyDescent="0.25">
      <c r="A27" s="13" t="s">
        <v>23</v>
      </c>
      <c r="B27" s="8" t="s">
        <v>26</v>
      </c>
      <c r="C27" s="27">
        <f>D27+E27+F27+G27</f>
        <v>22155.738000000001</v>
      </c>
      <c r="D27" s="35">
        <f>D29+D30</f>
        <v>4720.2629999999999</v>
      </c>
      <c r="E27" s="35">
        <f>E29+E30</f>
        <v>93.424999999999997</v>
      </c>
      <c r="F27" s="35">
        <f>F29+F30</f>
        <v>14961.293</v>
      </c>
      <c r="G27" s="37">
        <f>G29+G30</f>
        <v>2380.7570000000001</v>
      </c>
      <c r="H27" s="17">
        <f>I27+J27+K27+L27</f>
        <v>25326.485000000001</v>
      </c>
      <c r="I27" s="28">
        <f>I29+I30</f>
        <v>6875.1760000000004</v>
      </c>
      <c r="J27" s="28">
        <f>J29+J30</f>
        <v>78.298000000000002</v>
      </c>
      <c r="K27" s="28">
        <f>K29+K30</f>
        <v>15787.754000000001</v>
      </c>
      <c r="L27" s="29">
        <f>L29+L30</f>
        <v>2585.2569999999996</v>
      </c>
    </row>
    <row r="28" spans="1:12" ht="17.45" customHeight="1" x14ac:dyDescent="0.25">
      <c r="A28" s="13"/>
      <c r="B28" s="12" t="s">
        <v>10</v>
      </c>
      <c r="C28" s="27"/>
      <c r="D28" s="35"/>
      <c r="E28" s="35"/>
      <c r="F28" s="35"/>
      <c r="G28" s="37"/>
      <c r="H28" s="17"/>
      <c r="I28" s="28"/>
      <c r="J28" s="28"/>
      <c r="K28" s="28"/>
      <c r="L28" s="29"/>
    </row>
    <row r="29" spans="1:12" ht="17.45" customHeight="1" x14ac:dyDescent="0.25">
      <c r="A29" s="13" t="s">
        <v>33</v>
      </c>
      <c r="B29" s="12" t="s">
        <v>34</v>
      </c>
      <c r="C29" s="27">
        <f t="shared" si="4"/>
        <v>18439.245000000003</v>
      </c>
      <c r="D29" s="35">
        <v>4720.2629999999999</v>
      </c>
      <c r="E29" s="35">
        <v>93.424999999999997</v>
      </c>
      <c r="F29" s="35">
        <v>13034.197</v>
      </c>
      <c r="G29" s="37">
        <v>591.36</v>
      </c>
      <c r="H29" s="17">
        <f>I29+J29+K29+L29</f>
        <v>21583.598000000002</v>
      </c>
      <c r="I29" s="28">
        <v>6875.1760000000004</v>
      </c>
      <c r="J29" s="28">
        <f>2.285+76.013</f>
        <v>78.298000000000002</v>
      </c>
      <c r="K29" s="28">
        <f>10039.761+475.709+3345.72</f>
        <v>13861.19</v>
      </c>
      <c r="L29" s="29">
        <v>768.93399999999997</v>
      </c>
    </row>
    <row r="30" spans="1:12" ht="17.45" customHeight="1" x14ac:dyDescent="0.25">
      <c r="A30" s="13" t="s">
        <v>35</v>
      </c>
      <c r="B30" s="12" t="s">
        <v>36</v>
      </c>
      <c r="C30" s="27">
        <f>D30+E30+F30+G30</f>
        <v>3716.4929999999999</v>
      </c>
      <c r="D30" s="35"/>
      <c r="E30" s="35"/>
      <c r="F30" s="35">
        <v>1927.096</v>
      </c>
      <c r="G30" s="35">
        <v>1789.3969999999999</v>
      </c>
      <c r="H30" s="17">
        <f t="shared" si="2"/>
        <v>3742.8869999999997</v>
      </c>
      <c r="I30" s="28"/>
      <c r="J30" s="28"/>
      <c r="K30" s="28">
        <f>1297.727+628.837</f>
        <v>1926.5640000000001</v>
      </c>
      <c r="L30" s="29">
        <f>443.09+1373.233</f>
        <v>1816.3229999999999</v>
      </c>
    </row>
    <row r="31" spans="1:12" ht="17.45" hidden="1" customHeight="1" x14ac:dyDescent="0.25">
      <c r="A31" s="13"/>
      <c r="B31" s="12" t="s">
        <v>10</v>
      </c>
      <c r="C31" s="65"/>
      <c r="D31" s="66"/>
      <c r="E31" s="66"/>
      <c r="F31" s="66"/>
      <c r="G31" s="67"/>
      <c r="H31" s="68"/>
      <c r="I31" s="69"/>
      <c r="J31" s="69"/>
      <c r="K31" s="69"/>
      <c r="L31" s="70"/>
    </row>
    <row r="32" spans="1:12" ht="48.75" hidden="1" customHeight="1" x14ac:dyDescent="0.25">
      <c r="A32" s="13" t="s">
        <v>37</v>
      </c>
      <c r="B32" s="12" t="s">
        <v>50</v>
      </c>
      <c r="C32" s="65">
        <f t="shared" ref="C32:C39" si="5">D32+E32+F32+G32</f>
        <v>0</v>
      </c>
      <c r="D32" s="66"/>
      <c r="E32" s="66"/>
      <c r="F32" s="66"/>
      <c r="G32" s="67"/>
      <c r="H32" s="68">
        <f t="shared" si="2"/>
        <v>0</v>
      </c>
      <c r="I32" s="69"/>
      <c r="J32" s="69"/>
      <c r="K32" s="69"/>
      <c r="L32" s="70"/>
    </row>
    <row r="33" spans="1:19" ht="48.75" hidden="1" customHeight="1" x14ac:dyDescent="0.25">
      <c r="A33" s="13" t="s">
        <v>38</v>
      </c>
      <c r="B33" s="12" t="s">
        <v>51</v>
      </c>
      <c r="C33" s="65">
        <f t="shared" si="5"/>
        <v>0</v>
      </c>
      <c r="D33" s="66"/>
      <c r="E33" s="66"/>
      <c r="F33" s="66"/>
      <c r="G33" s="67"/>
      <c r="H33" s="68">
        <f t="shared" si="2"/>
        <v>0</v>
      </c>
      <c r="I33" s="69"/>
      <c r="J33" s="69"/>
      <c r="K33" s="69"/>
      <c r="L33" s="70"/>
    </row>
    <row r="34" spans="1:19" ht="48.75" hidden="1" customHeight="1" x14ac:dyDescent="0.25">
      <c r="A34" s="13" t="s">
        <v>46</v>
      </c>
      <c r="B34" s="12" t="s">
        <v>52</v>
      </c>
      <c r="C34" s="65">
        <f t="shared" si="5"/>
        <v>0</v>
      </c>
      <c r="D34" s="66"/>
      <c r="E34" s="66"/>
      <c r="F34" s="66"/>
      <c r="G34" s="67"/>
      <c r="H34" s="68"/>
      <c r="I34" s="69"/>
      <c r="J34" s="69"/>
      <c r="K34" s="69"/>
      <c r="L34" s="70"/>
    </row>
    <row r="35" spans="1:19" ht="48.75" hidden="1" customHeight="1" x14ac:dyDescent="0.25">
      <c r="A35" s="13" t="s">
        <v>47</v>
      </c>
      <c r="B35" s="12" t="s">
        <v>53</v>
      </c>
      <c r="C35" s="65">
        <f t="shared" si="5"/>
        <v>0</v>
      </c>
      <c r="D35" s="66"/>
      <c r="E35" s="66"/>
      <c r="F35" s="66"/>
      <c r="G35" s="67"/>
      <c r="H35" s="68"/>
      <c r="I35" s="69"/>
      <c r="J35" s="69"/>
      <c r="K35" s="69"/>
      <c r="L35" s="70"/>
    </row>
    <row r="36" spans="1:19" ht="48.75" hidden="1" customHeight="1" x14ac:dyDescent="0.25">
      <c r="A36" s="13" t="s">
        <v>48</v>
      </c>
      <c r="B36" s="12" t="s">
        <v>54</v>
      </c>
      <c r="C36" s="65">
        <f t="shared" si="5"/>
        <v>0</v>
      </c>
      <c r="D36" s="66"/>
      <c r="E36" s="66"/>
      <c r="F36" s="66"/>
      <c r="G36" s="67"/>
      <c r="H36" s="68"/>
      <c r="I36" s="69"/>
      <c r="J36" s="69"/>
      <c r="K36" s="69"/>
      <c r="L36" s="70"/>
    </row>
    <row r="37" spans="1:19" ht="48.75" hidden="1" customHeight="1" x14ac:dyDescent="0.25">
      <c r="A37" s="13" t="s">
        <v>49</v>
      </c>
      <c r="B37" s="12" t="s">
        <v>55</v>
      </c>
      <c r="C37" s="65">
        <f t="shared" si="5"/>
        <v>0</v>
      </c>
      <c r="D37" s="66"/>
      <c r="E37" s="66"/>
      <c r="F37" s="66"/>
      <c r="G37" s="67"/>
      <c r="H37" s="68"/>
      <c r="I37" s="69"/>
      <c r="J37" s="69"/>
      <c r="K37" s="69"/>
      <c r="L37" s="70"/>
    </row>
    <row r="38" spans="1:19" ht="81" hidden="1" customHeight="1" x14ac:dyDescent="0.25">
      <c r="A38" s="13" t="s">
        <v>56</v>
      </c>
      <c r="B38" s="12" t="s">
        <v>59</v>
      </c>
      <c r="C38" s="65">
        <f t="shared" si="5"/>
        <v>0</v>
      </c>
      <c r="D38" s="66"/>
      <c r="E38" s="66"/>
      <c r="F38" s="66"/>
      <c r="G38" s="67"/>
      <c r="H38" s="68"/>
      <c r="I38" s="69"/>
      <c r="J38" s="69"/>
      <c r="K38" s="69"/>
      <c r="L38" s="70"/>
    </row>
    <row r="39" spans="1:19" ht="78.75" hidden="1" customHeight="1" x14ac:dyDescent="0.25">
      <c r="A39" s="13" t="s">
        <v>58</v>
      </c>
      <c r="B39" s="12" t="s">
        <v>57</v>
      </c>
      <c r="C39" s="65">
        <f t="shared" si="5"/>
        <v>0</v>
      </c>
      <c r="D39" s="66"/>
      <c r="E39" s="66"/>
      <c r="F39" s="66"/>
      <c r="G39" s="67"/>
      <c r="H39" s="68"/>
      <c r="I39" s="69"/>
      <c r="J39" s="69"/>
      <c r="K39" s="69"/>
      <c r="L39" s="70"/>
    </row>
    <row r="40" spans="1:19" ht="17.45" customHeight="1" x14ac:dyDescent="0.25">
      <c r="A40" s="13" t="s">
        <v>24</v>
      </c>
      <c r="B40" s="8" t="s">
        <v>27</v>
      </c>
      <c r="C40" s="27">
        <f t="shared" si="4"/>
        <v>32177.395999999997</v>
      </c>
      <c r="D40" s="35">
        <v>19545.89</v>
      </c>
      <c r="E40" s="35"/>
      <c r="F40" s="35">
        <v>12615.620999999999</v>
      </c>
      <c r="G40" s="37">
        <v>15.885</v>
      </c>
      <c r="H40" s="17">
        <f>I40+J40+K40+L40</f>
        <v>29553.136999999999</v>
      </c>
      <c r="I40" s="28">
        <v>17673.069</v>
      </c>
      <c r="J40" s="28"/>
      <c r="K40" s="28">
        <f>11043.356+836.712</f>
        <v>11880.067999999999</v>
      </c>
      <c r="L40" s="29"/>
    </row>
    <row r="41" spans="1:19" ht="17.45" customHeight="1" x14ac:dyDescent="0.25">
      <c r="A41" s="13" t="s">
        <v>39</v>
      </c>
      <c r="B41" s="8" t="s">
        <v>40</v>
      </c>
      <c r="C41" s="27">
        <f t="shared" si="4"/>
        <v>19498.982</v>
      </c>
      <c r="D41" s="35">
        <v>19498.982</v>
      </c>
      <c r="E41" s="35"/>
      <c r="F41" s="35"/>
      <c r="G41" s="37"/>
      <c r="H41" s="17">
        <f>I41+J41+K41+L41</f>
        <v>0</v>
      </c>
      <c r="I41" s="28"/>
      <c r="J41" s="28"/>
      <c r="K41" s="28"/>
      <c r="L41" s="29"/>
    </row>
    <row r="42" spans="1:19" ht="19.5" customHeight="1" x14ac:dyDescent="0.25">
      <c r="A42" s="13" t="s">
        <v>28</v>
      </c>
      <c r="B42" s="8" t="s">
        <v>29</v>
      </c>
      <c r="C42" s="27">
        <f t="shared" si="4"/>
        <v>0</v>
      </c>
      <c r="D42" s="35"/>
      <c r="E42" s="35"/>
      <c r="F42" s="35"/>
      <c r="G42" s="37"/>
      <c r="H42" s="17">
        <f>I42+J42+K42+L42</f>
        <v>0</v>
      </c>
      <c r="I42" s="28"/>
      <c r="J42" s="28"/>
      <c r="K42" s="28"/>
      <c r="L42" s="29"/>
    </row>
    <row r="43" spans="1:19" ht="15.75" x14ac:dyDescent="0.25">
      <c r="A43" s="13" t="s">
        <v>30</v>
      </c>
      <c r="B43" s="8" t="s">
        <v>31</v>
      </c>
      <c r="C43" s="27">
        <f>D43+E43+F43+G43</f>
        <v>3030.529</v>
      </c>
      <c r="D43" s="35">
        <v>2433.346</v>
      </c>
      <c r="E43" s="35">
        <v>5.0439999999999996</v>
      </c>
      <c r="F43" s="35">
        <v>591.71199999999999</v>
      </c>
      <c r="G43" s="37">
        <v>0.42699999999999999</v>
      </c>
      <c r="H43" s="17">
        <f>I43+J43+K43+L43</f>
        <v>1801.7563</v>
      </c>
      <c r="I43" s="28"/>
      <c r="J43" s="28"/>
      <c r="K43" s="28">
        <v>1801.7563</v>
      </c>
      <c r="L43" s="29"/>
      <c r="M43" s="42"/>
      <c r="N43" s="42"/>
      <c r="O43" s="42"/>
      <c r="P43" s="42"/>
      <c r="Q43" s="42"/>
      <c r="R43" s="42"/>
      <c r="S43" s="42"/>
    </row>
    <row r="44" spans="1:19" ht="18" customHeight="1" thickBot="1" x14ac:dyDescent="0.3">
      <c r="A44" s="14"/>
      <c r="B44" s="9" t="s">
        <v>32</v>
      </c>
      <c r="C44" s="30">
        <f>C43*100/C9</f>
        <v>5.2830116514700256</v>
      </c>
      <c r="D44" s="40"/>
      <c r="E44" s="40"/>
      <c r="F44" s="40"/>
      <c r="G44" s="41"/>
      <c r="H44" s="33">
        <f>I44+J44+K44+L44</f>
        <v>3.2267453568921902</v>
      </c>
      <c r="I44" s="31"/>
      <c r="J44" s="31"/>
      <c r="K44" s="31">
        <f>H43*100/H9</f>
        <v>3.2267453568921902</v>
      </c>
      <c r="L44" s="34"/>
    </row>
    <row r="45" spans="1:19" ht="18" customHeight="1" x14ac:dyDescent="0.25">
      <c r="A45" s="20"/>
      <c r="B45" s="21"/>
      <c r="C45" s="22"/>
      <c r="D45" s="23"/>
      <c r="E45" s="23"/>
      <c r="F45" s="23"/>
      <c r="G45" s="23"/>
      <c r="H45" s="24"/>
      <c r="I45" s="23"/>
      <c r="J45" s="23"/>
      <c r="K45" s="25"/>
      <c r="L45" s="23"/>
    </row>
    <row r="46" spans="1:19" ht="18" customHeight="1" x14ac:dyDescent="0.25">
      <c r="A46" s="18" t="s">
        <v>44</v>
      </c>
      <c r="B46" s="18"/>
      <c r="C46" s="18"/>
      <c r="D46" s="18"/>
      <c r="E46" s="18"/>
      <c r="F46" s="18"/>
      <c r="G46" s="18"/>
      <c r="H46" s="43"/>
      <c r="I46" s="71"/>
    </row>
    <row r="47" spans="1:19" x14ac:dyDescent="0.25">
      <c r="C47" s="5"/>
      <c r="D47" s="5"/>
      <c r="E47" s="5"/>
      <c r="F47" s="5"/>
    </row>
    <row r="48" spans="1:19" x14ac:dyDescent="0.25">
      <c r="C48" s="5"/>
      <c r="D48" s="5"/>
      <c r="E48" s="5"/>
      <c r="F48" s="7"/>
    </row>
    <row r="49" spans="3:6" x14ac:dyDescent="0.25">
      <c r="C49" s="5"/>
      <c r="D49" s="5"/>
      <c r="E49" s="5"/>
      <c r="F49" s="6"/>
    </row>
    <row r="50" spans="3:6" ht="15.75" customHeight="1" x14ac:dyDescent="0.25"/>
  </sheetData>
  <mergeCells count="15">
    <mergeCell ref="F7:F8"/>
    <mergeCell ref="G7:G8"/>
    <mergeCell ref="C6:G6"/>
    <mergeCell ref="C7:C8"/>
    <mergeCell ref="D7:D8"/>
    <mergeCell ref="A3:L4"/>
    <mergeCell ref="B6:B8"/>
    <mergeCell ref="A6:A8"/>
    <mergeCell ref="H6:L6"/>
    <mergeCell ref="H7:H8"/>
    <mergeCell ref="I7:I8"/>
    <mergeCell ref="J7:J8"/>
    <mergeCell ref="K7:K8"/>
    <mergeCell ref="L7:L8"/>
    <mergeCell ref="E7:E8"/>
  </mergeCells>
  <phoneticPr fontId="0" type="noConversion"/>
  <pageMargins left="0.31496062992125984" right="0.31496062992125984" top="0.35433070866141736" bottom="0.35433070866141736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балансе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2014-04-11T02:46:42Z</cp:lastPrinted>
  <dcterms:created xsi:type="dcterms:W3CDTF">2014-04-11T02:39:59Z</dcterms:created>
  <dcterms:modified xsi:type="dcterms:W3CDTF">2021-02-26T07:47:29Z</dcterms:modified>
</cp:coreProperties>
</file>